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dcnet\fhdc\Accounts\TMulry\Tina's Budget Monitoring 21-22\04  Operations  -  Andy Blaszkowicz\Fred Miller - Transportation\Parking Accounts - Website Upload\"/>
    </mc:Choice>
  </mc:AlternateContent>
  <bookViews>
    <workbookView xWindow="0" yWindow="0" windowWidth="20490" windowHeight="7155"/>
  </bookViews>
  <sheets>
    <sheet name="Parking Accounts 2021-22" sheetId="2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1" i="2" l="1"/>
  <c r="E109" i="2"/>
  <c r="E108" i="2"/>
  <c r="E47" i="2"/>
  <c r="E46" i="2"/>
  <c r="D108" i="2"/>
  <c r="D107" i="2"/>
  <c r="D106" i="2"/>
  <c r="E105" i="2"/>
  <c r="F101" i="2"/>
  <c r="F92" i="2"/>
  <c r="F93" i="2"/>
  <c r="F94" i="2"/>
  <c r="F95" i="2"/>
  <c r="F96" i="2"/>
  <c r="F97" i="2"/>
  <c r="F98" i="2"/>
  <c r="F91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59" i="2"/>
  <c r="D45" i="2"/>
  <c r="F35" i="2" l="1"/>
  <c r="F8" i="2"/>
  <c r="F9" i="2"/>
  <c r="F11" i="2"/>
  <c r="F17" i="2"/>
  <c r="F18" i="2"/>
  <c r="F19" i="2"/>
  <c r="F20" i="2"/>
  <c r="F21" i="2"/>
  <c r="F22" i="2"/>
  <c r="F23" i="2"/>
  <c r="F24" i="2"/>
  <c r="F25" i="2"/>
  <c r="F26" i="2"/>
  <c r="F27" i="2"/>
  <c r="F29" i="2"/>
  <c r="F30" i="2"/>
  <c r="F31" i="2"/>
  <c r="E6" i="2" l="1"/>
  <c r="D6" i="2"/>
  <c r="F6" i="2" l="1"/>
  <c r="E98" i="2"/>
  <c r="D98" i="2"/>
  <c r="E87" i="2"/>
  <c r="F87" i="2" s="1"/>
  <c r="D87" i="2"/>
  <c r="D101" i="2" l="1"/>
  <c r="E28" i="2"/>
  <c r="E16" i="2"/>
  <c r="D16" i="2"/>
  <c r="D15" i="2"/>
  <c r="F15" i="2" s="1"/>
  <c r="D14" i="2"/>
  <c r="F14" i="2" s="1"/>
  <c r="D13" i="2"/>
  <c r="F13" i="2" s="1"/>
  <c r="D12" i="2"/>
  <c r="F12" i="2" s="1"/>
  <c r="E10" i="2"/>
  <c r="D7" i="2"/>
  <c r="F28" i="2" l="1"/>
  <c r="D46" i="2"/>
  <c r="F16" i="2"/>
  <c r="F7" i="2"/>
  <c r="D44" i="2"/>
  <c r="F10" i="2"/>
  <c r="E36" i="2"/>
  <c r="E32" i="2"/>
  <c r="E39" i="2" s="1"/>
  <c r="D32" i="2"/>
  <c r="D36" i="2"/>
  <c r="F36" i="2" l="1"/>
  <c r="F32" i="2"/>
  <c r="D39" i="2"/>
  <c r="F39" i="2" s="1"/>
  <c r="E43" i="2"/>
</calcChain>
</file>

<file path=xl/sharedStrings.xml><?xml version="1.0" encoding="utf-8"?>
<sst xmlns="http://schemas.openxmlformats.org/spreadsheetml/2006/main" count="92" uniqueCount="62">
  <si>
    <t>Full Year Budget</t>
  </si>
  <si>
    <t>Variance</t>
  </si>
  <si>
    <t>MISC CONTRACT PAYMENTS</t>
  </si>
  <si>
    <t>EQUIP/FURN-HIRE REPAIR MTCE</t>
  </si>
  <si>
    <t>STATIONERY</t>
  </si>
  <si>
    <t>PUBLICITY / ADVERTISING</t>
  </si>
  <si>
    <t>MISC INSURANCES(EXCL PREMISES)</t>
  </si>
  <si>
    <t>PROFESSIONAL ADVICE &amp; FEES</t>
  </si>
  <si>
    <t>SECURICOR CASH IN TRANSIT</t>
  </si>
  <si>
    <t>COURT COSTS</t>
  </si>
  <si>
    <t>ADJUDICATION SERVICE</t>
  </si>
  <si>
    <t>CONTRACT RECHARGES</t>
  </si>
  <si>
    <t>DEPRECIATION CHARGE</t>
  </si>
  <si>
    <t>CLT &amp; LEADERSHIP SUPPORT</t>
  </si>
  <si>
    <t>FINANCE STRATEGY &amp; CORP SERVICES</t>
  </si>
  <si>
    <t>ENV &amp; CORPORATE  ASSETS</t>
  </si>
  <si>
    <t>PRINTING RECHARGE</t>
  </si>
  <si>
    <t>GROUNDS MAINT RECHARGE</t>
  </si>
  <si>
    <t>GOVERNANCE &amp; LAW</t>
  </si>
  <si>
    <t>TRANSITION &amp; TRANSFORMATION</t>
  </si>
  <si>
    <t>PLACE</t>
  </si>
  <si>
    <t>RECH PENSIONS ADJ(RE:CSC)</t>
  </si>
  <si>
    <t>INCOME RECHARGES</t>
  </si>
  <si>
    <t>INCOME</t>
  </si>
  <si>
    <t>PARKING CHARGES</t>
  </si>
  <si>
    <t>PARKING FINES</t>
  </si>
  <si>
    <t>RESIDENTS PARKING PERMITS</t>
  </si>
  <si>
    <t>Income</t>
  </si>
  <si>
    <t>Management Admin &amp; Support Services</t>
  </si>
  <si>
    <t>Net Expenditure</t>
  </si>
  <si>
    <t>CE40</t>
  </si>
  <si>
    <t>OFF-STREET PARKING ENFORCEMENT</t>
  </si>
  <si>
    <t>Outturn</t>
  </si>
  <si>
    <t>ELECTRICITY</t>
  </si>
  <si>
    <t>COMPUTER EQUIPMENT-NEW</t>
  </si>
  <si>
    <t>COMPUTER SOFTWARE - NEW</t>
  </si>
  <si>
    <t>MISC GRANTS &amp; CONTRIBUTIONS</t>
  </si>
  <si>
    <t>PREMISES RECHARGE</t>
  </si>
  <si>
    <t>NET POSITION</t>
  </si>
  <si>
    <t>OFF STREET PARKING ENFORCEMENT</t>
  </si>
  <si>
    <t>Less Expenditure</t>
  </si>
  <si>
    <t>Depn &amp; Impairment Costs</t>
  </si>
  <si>
    <t>EXPENDITURE</t>
  </si>
  <si>
    <t>CE45</t>
  </si>
  <si>
    <t>ON-STREET PARKING ENFORCEMENT</t>
  </si>
  <si>
    <t>YTD Actuals</t>
  </si>
  <si>
    <t>STREET&amp;C P LINING MAINTENANCE</t>
  </si>
  <si>
    <t>EQUIPMENT/FURNITURE - NEW</t>
  </si>
  <si>
    <t>MATERIALS</t>
  </si>
  <si>
    <t>POSTAGE RECHARGE</t>
  </si>
  <si>
    <t>MISCELLANEOUS SUBSCRIPTIONS</t>
  </si>
  <si>
    <t>PARKING PERMITS</t>
  </si>
  <si>
    <t>PARKING WAIVERS</t>
  </si>
  <si>
    <t>VISITOR PERMITS</t>
  </si>
  <si>
    <t>ACCESS HIGHLIGHT MARKINGS</t>
  </si>
  <si>
    <t>ON STREET PARKING ENFORCEMENT</t>
  </si>
  <si>
    <t>Expenditure</t>
  </si>
  <si>
    <t>Deptn &amp; Impairment Costs</t>
  </si>
  <si>
    <t>2021-22</t>
  </si>
  <si>
    <t>2021-22 Outturn</t>
  </si>
  <si>
    <t>POSTAGES</t>
  </si>
  <si>
    <t>COMPUTER SOFTWARE 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</si>
</sst>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&quot;£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b/>
      <u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43" fontId="6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4" fillId="0" borderId="0" xfId="1" applyFont="1" applyFill="1"/>
    <xf numFmtId="0" fontId="4" fillId="0" borderId="0" xfId="1" applyFont="1"/>
    <xf numFmtId="0" fontId="3" fillId="0" borderId="0" xfId="1" applyFont="1"/>
    <xf numFmtId="4" fontId="3" fillId="0" borderId="0" xfId="1" applyNumberFormat="1" applyFont="1" applyFill="1" applyBorder="1" applyAlignment="1">
      <alignment horizontal="left" vertical="center"/>
    </xf>
    <xf numFmtId="4" fontId="4" fillId="0" borderId="0" xfId="1" applyNumberFormat="1" applyFont="1" applyFill="1" applyBorder="1" applyAlignment="1">
      <alignment horizontal="left" vertical="center"/>
    </xf>
    <xf numFmtId="0" fontId="3" fillId="0" borderId="0" xfId="1" applyNumberFormat="1" applyFont="1" applyFill="1" applyBorder="1" applyAlignment="1">
      <alignment horizontal="center" vertical="center" wrapText="1"/>
    </xf>
    <xf numFmtId="37" fontId="7" fillId="0" borderId="0" xfId="2" applyNumberFormat="1" applyFont="1" applyAlignment="1">
      <alignment horizontal="right"/>
    </xf>
    <xf numFmtId="164" fontId="4" fillId="0" borderId="0" xfId="1" applyNumberFormat="1" applyFont="1" applyFill="1" applyBorder="1"/>
    <xf numFmtId="37" fontId="7" fillId="0" borderId="0" xfId="2" applyNumberFormat="1" applyFont="1" applyFill="1" applyAlignment="1">
      <alignment horizontal="right"/>
    </xf>
    <xf numFmtId="0" fontId="4" fillId="0" borderId="0" xfId="1" quotePrefix="1" applyNumberFormat="1" applyFont="1" applyFill="1" applyBorder="1" applyAlignment="1">
      <alignment horizontal="left" vertical="center"/>
    </xf>
    <xf numFmtId="37" fontId="4" fillId="0" borderId="0" xfId="1" applyNumberFormat="1" applyFont="1" applyFill="1" applyAlignment="1">
      <alignment horizontal="right"/>
    </xf>
    <xf numFmtId="1" fontId="4" fillId="0" borderId="0" xfId="3" quotePrefix="1" applyNumberFormat="1" applyFont="1" applyFill="1" applyBorder="1" applyAlignment="1">
      <alignment horizontal="left" vertical="center"/>
    </xf>
    <xf numFmtId="37" fontId="4" fillId="0" borderId="0" xfId="1" applyNumberFormat="1" applyFont="1" applyFill="1" applyBorder="1" applyAlignment="1">
      <alignment horizontal="right"/>
    </xf>
    <xf numFmtId="39" fontId="4" fillId="0" borderId="0" xfId="1" applyNumberFormat="1" applyFont="1" applyFill="1" applyAlignment="1">
      <alignment horizontal="right"/>
    </xf>
    <xf numFmtId="37" fontId="3" fillId="0" borderId="1" xfId="1" applyNumberFormat="1" applyFont="1" applyFill="1" applyBorder="1" applyAlignment="1">
      <alignment horizontal="right"/>
    </xf>
    <xf numFmtId="4" fontId="4" fillId="0" borderId="0" xfId="1" quotePrefix="1" applyNumberFormat="1" applyFont="1" applyFill="1" applyBorder="1" applyAlignment="1">
      <alignment horizontal="left" vertical="center"/>
    </xf>
    <xf numFmtId="37" fontId="3" fillId="0" borderId="1" xfId="1" applyNumberFormat="1" applyFont="1" applyBorder="1"/>
    <xf numFmtId="0" fontId="3" fillId="0" borderId="0" xfId="1" applyFont="1" applyFill="1" applyBorder="1" applyAlignment="1">
      <alignment horizontal="right"/>
    </xf>
    <xf numFmtId="37" fontId="3" fillId="0" borderId="1" xfId="1" applyNumberFormat="1" applyFont="1" applyFill="1" applyBorder="1"/>
    <xf numFmtId="37" fontId="3" fillId="0" borderId="0" xfId="1" applyNumberFormat="1" applyFont="1" applyFill="1" applyBorder="1"/>
    <xf numFmtId="0" fontId="8" fillId="0" borderId="0" xfId="1" applyFont="1"/>
    <xf numFmtId="3" fontId="9" fillId="0" borderId="0" xfId="1" applyNumberFormat="1" applyFont="1"/>
    <xf numFmtId="4" fontId="4" fillId="0" borderId="0" xfId="1" applyNumberFormat="1" applyFont="1"/>
    <xf numFmtId="3" fontId="3" fillId="0" borderId="1" xfId="1" applyNumberFormat="1" applyFont="1" applyBorder="1"/>
    <xf numFmtId="0" fontId="1" fillId="0" borderId="0" xfId="4"/>
    <xf numFmtId="165" fontId="10" fillId="0" borderId="0" xfId="4" applyNumberFormat="1" applyFont="1"/>
    <xf numFmtId="37" fontId="7" fillId="0" borderId="0" xfId="4" applyNumberFormat="1" applyFont="1" applyAlignment="1">
      <alignment horizontal="right"/>
    </xf>
    <xf numFmtId="37" fontId="7" fillId="0" borderId="0" xfId="4" applyNumberFormat="1" applyFont="1" applyFill="1" applyAlignment="1">
      <alignment horizontal="right"/>
    </xf>
    <xf numFmtId="0" fontId="1" fillId="0" borderId="0" xfId="4" applyFont="1"/>
    <xf numFmtId="0" fontId="10" fillId="0" borderId="0" xfId="4" applyFont="1"/>
    <xf numFmtId="0" fontId="11" fillId="0" borderId="0" xfId="4" applyFont="1" applyAlignment="1">
      <alignment horizontal="right"/>
    </xf>
    <xf numFmtId="0" fontId="12" fillId="0" borderId="0" xfId="4" applyFont="1"/>
    <xf numFmtId="4" fontId="8" fillId="0" borderId="0" xfId="1" applyNumberFormat="1" applyFont="1" applyFill="1" applyBorder="1" applyAlignment="1">
      <alignment horizontal="left" vertical="center"/>
    </xf>
    <xf numFmtId="0" fontId="1" fillId="0" borderId="0" xfId="4" applyFill="1"/>
    <xf numFmtId="0" fontId="1" fillId="0" borderId="0" xfId="4" applyFill="1" applyBorder="1"/>
    <xf numFmtId="37" fontId="4" fillId="0" borderId="0" xfId="1" applyNumberFormat="1" applyFont="1" applyBorder="1"/>
    <xf numFmtId="37" fontId="5" fillId="0" borderId="0" xfId="2" applyNumberFormat="1" applyFont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Border="1"/>
    <xf numFmtId="4" fontId="4" fillId="0" borderId="0" xfId="1" applyNumberFormat="1" applyFont="1" applyFill="1" applyBorder="1"/>
    <xf numFmtId="0" fontId="8" fillId="0" borderId="0" xfId="1" applyFont="1" applyAlignment="1">
      <alignment horizontal="right"/>
    </xf>
    <xf numFmtId="3" fontId="9" fillId="0" borderId="0" xfId="1" applyNumberFormat="1" applyFont="1" applyBorder="1"/>
    <xf numFmtId="3" fontId="4" fillId="0" borderId="0" xfId="1" applyNumberFormat="1" applyFont="1"/>
    <xf numFmtId="3" fontId="4" fillId="0" borderId="2" xfId="1" applyNumberFormat="1" applyFont="1" applyFill="1" applyBorder="1"/>
    <xf numFmtId="3" fontId="4" fillId="0" borderId="2" xfId="1" applyNumberFormat="1" applyFont="1" applyBorder="1"/>
    <xf numFmtId="0" fontId="8" fillId="0" borderId="0" xfId="1" applyFont="1" applyFill="1"/>
  </cellXfs>
  <cellStyles count="5">
    <cellStyle name="Comma 2" xfId="3"/>
    <cellStyle name="Normal" xfId="0" builtinId="0"/>
    <cellStyle name="Normal 2" xfId="1"/>
    <cellStyle name="Normal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/TMulry/Tina's%20Budget%20Monitoring%2020-21/04%20%20Operations%20%20-%20%20Andy%20Blaszkowicz/Fred%20Miller%20-%20Transportation/SoA%20-%20Parking%20Accounts%20Note%2013%20-%2020-21/Parking%20Accounts%20for%202020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mulry\Desktop\SoA%20Parking%20202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40 - Off Street 20-21"/>
      <sheetName val=" CE40 v3 Off Street"/>
      <sheetName val="CP CE40 v2 Off Street"/>
      <sheetName val=" CP CE40 - Off-Street"/>
      <sheetName val="CE45 On Street 20-21"/>
      <sheetName val="CP CE45 v3 On Street"/>
      <sheetName val="CP CE45 v2 On Street"/>
      <sheetName val="CP CE45 - On-Street"/>
    </sheetNames>
    <sheetDataSet>
      <sheetData sheetId="0"/>
      <sheetData sheetId="1">
        <row r="26">
          <cell r="H26">
            <v>0</v>
          </cell>
        </row>
        <row r="34">
          <cell r="J34">
            <v>0</v>
          </cell>
        </row>
      </sheetData>
      <sheetData sheetId="2">
        <row r="23">
          <cell r="J23">
            <v>91451.97</v>
          </cell>
        </row>
      </sheetData>
      <sheetData sheetId="3">
        <row r="10">
          <cell r="H10">
            <v>35060</v>
          </cell>
        </row>
        <row r="11">
          <cell r="H11">
            <v>0</v>
          </cell>
        </row>
        <row r="14">
          <cell r="J14">
            <v>0</v>
          </cell>
        </row>
        <row r="16">
          <cell r="H16">
            <v>600</v>
          </cell>
        </row>
        <row r="17">
          <cell r="H17">
            <v>15720</v>
          </cell>
        </row>
        <row r="18">
          <cell r="H18">
            <v>3170</v>
          </cell>
        </row>
        <row r="19">
          <cell r="H19">
            <v>3370</v>
          </cell>
        </row>
        <row r="20">
          <cell r="H20">
            <v>500</v>
          </cell>
          <cell r="J20">
            <v>0</v>
          </cell>
        </row>
      </sheetData>
      <sheetData sheetId="4"/>
      <sheetData sheetId="5"/>
      <sheetData sheetId="6"/>
      <sheetData sheetId="7">
        <row r="46">
          <cell r="J4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45 On Street 20-21"/>
      <sheetName val="CE45 On Street - V3"/>
      <sheetName val="CE45 On Street - V2"/>
      <sheetName val="CE45  On Street - V1"/>
      <sheetName val="CE40 - Off Street 20-21"/>
      <sheetName val="CE40 Off Street - V3"/>
      <sheetName val="CE40 Off Street - V2"/>
      <sheetName val="CE40  Off Street - V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D10">
            <v>27590</v>
          </cell>
          <cell r="E10">
            <v>158550.91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09"/>
  <sheetViews>
    <sheetView tabSelected="1" topLeftCell="A94" zoomScale="75" zoomScaleNormal="75" workbookViewId="0">
      <selection activeCell="J74" sqref="J74"/>
    </sheetView>
  </sheetViews>
  <sheetFormatPr defaultRowHeight="15" x14ac:dyDescent="0.25"/>
  <cols>
    <col min="1" max="1" width="5.28515625" style="25" customWidth="1"/>
    <col min="2" max="2" width="11.28515625" style="25" customWidth="1"/>
    <col min="3" max="3" width="47.28515625" style="25" customWidth="1"/>
    <col min="4" max="4" width="14.42578125" style="25" customWidth="1"/>
    <col min="5" max="5" width="15.28515625" style="25" customWidth="1"/>
    <col min="6" max="6" width="11.42578125" style="25" customWidth="1"/>
    <col min="7" max="16384" width="9.140625" style="25"/>
  </cols>
  <sheetData>
    <row r="1" spans="2:6" ht="15.75" x14ac:dyDescent="0.25">
      <c r="B1" s="46" t="s">
        <v>58</v>
      </c>
      <c r="E1" s="26"/>
    </row>
    <row r="3" spans="2:6" ht="15.75" x14ac:dyDescent="0.25">
      <c r="B3" s="4" t="s">
        <v>30</v>
      </c>
      <c r="C3" s="4" t="s">
        <v>31</v>
      </c>
      <c r="D3" s="2"/>
    </row>
    <row r="4" spans="2:6" ht="28.5" customHeight="1" x14ac:dyDescent="0.25">
      <c r="B4" s="32"/>
      <c r="D4" s="6" t="s">
        <v>0</v>
      </c>
      <c r="E4" s="6" t="s">
        <v>32</v>
      </c>
      <c r="F4" s="6" t="s">
        <v>1</v>
      </c>
    </row>
    <row r="5" spans="2:6" ht="21" customHeight="1" x14ac:dyDescent="0.25">
      <c r="B5" s="32" t="s">
        <v>42</v>
      </c>
      <c r="D5" s="6"/>
      <c r="E5" s="6"/>
      <c r="F5" s="6"/>
    </row>
    <row r="6" spans="2:6" ht="15.75" x14ac:dyDescent="0.25">
      <c r="C6" s="5" t="s">
        <v>2</v>
      </c>
      <c r="D6" s="27">
        <f>'[2]CE40 - Off Street 20-21'!$D$10</f>
        <v>27590</v>
      </c>
      <c r="E6" s="27">
        <f>'[2]CE40 - Off Street 20-21'!$E$10</f>
        <v>158550.91</v>
      </c>
      <c r="F6" s="27">
        <f>SUM(D6-E6)</f>
        <v>-130960.91</v>
      </c>
    </row>
    <row r="7" spans="2:6" ht="15.75" x14ac:dyDescent="0.25">
      <c r="C7" s="5" t="s">
        <v>33</v>
      </c>
      <c r="D7" s="27">
        <f>'[1] CP CE40 - Off-Street'!H11</f>
        <v>0</v>
      </c>
      <c r="E7" s="27">
        <v>4587</v>
      </c>
      <c r="F7" s="27">
        <f t="shared" ref="F7:F32" si="0">SUM(D7-E7)</f>
        <v>-4587</v>
      </c>
    </row>
    <row r="8" spans="2:6" ht="15.75" x14ac:dyDescent="0.25">
      <c r="C8" s="5" t="s">
        <v>3</v>
      </c>
      <c r="D8" s="27">
        <v>40210</v>
      </c>
      <c r="E8" s="27">
        <v>49562</v>
      </c>
      <c r="F8" s="27">
        <f t="shared" si="0"/>
        <v>-9352</v>
      </c>
    </row>
    <row r="9" spans="2:6" ht="15.75" x14ac:dyDescent="0.25">
      <c r="C9" s="5" t="s">
        <v>4</v>
      </c>
      <c r="D9" s="27">
        <v>4030</v>
      </c>
      <c r="E9" s="27">
        <v>3224</v>
      </c>
      <c r="F9" s="27">
        <f t="shared" si="0"/>
        <v>806</v>
      </c>
    </row>
    <row r="10" spans="2:6" ht="15.75" x14ac:dyDescent="0.25">
      <c r="C10" s="5" t="s">
        <v>5</v>
      </c>
      <c r="D10" s="27">
        <v>880</v>
      </c>
      <c r="E10" s="27">
        <f>'[1] CP CE40 - Off-Street'!J14</f>
        <v>0</v>
      </c>
      <c r="F10" s="27">
        <f t="shared" si="0"/>
        <v>880</v>
      </c>
    </row>
    <row r="11" spans="2:6" ht="15.75" x14ac:dyDescent="0.25">
      <c r="C11" s="5" t="s">
        <v>6</v>
      </c>
      <c r="D11" s="27">
        <v>2510</v>
      </c>
      <c r="E11" s="27">
        <v>2926</v>
      </c>
      <c r="F11" s="27">
        <f t="shared" si="0"/>
        <v>-416</v>
      </c>
    </row>
    <row r="12" spans="2:6" ht="15.75" x14ac:dyDescent="0.25">
      <c r="C12" s="5" t="s">
        <v>7</v>
      </c>
      <c r="D12" s="27">
        <f>'[1] CP CE40 - Off-Street'!H16</f>
        <v>600</v>
      </c>
      <c r="E12" s="27">
        <v>211</v>
      </c>
      <c r="F12" s="27">
        <f t="shared" si="0"/>
        <v>389</v>
      </c>
    </row>
    <row r="13" spans="2:6" ht="15.75" x14ac:dyDescent="0.25">
      <c r="C13" s="5" t="s">
        <v>8</v>
      </c>
      <c r="D13" s="27">
        <f>'[1] CP CE40 - Off-Street'!H17</f>
        <v>15720</v>
      </c>
      <c r="E13" s="27">
        <v>11508</v>
      </c>
      <c r="F13" s="27">
        <f t="shared" si="0"/>
        <v>4212</v>
      </c>
    </row>
    <row r="14" spans="2:6" ht="15.75" x14ac:dyDescent="0.25">
      <c r="C14" s="5" t="s">
        <v>9</v>
      </c>
      <c r="D14" s="27">
        <f>'[1] CP CE40 - Off-Street'!H18</f>
        <v>3170</v>
      </c>
      <c r="E14" s="27">
        <v>8370</v>
      </c>
      <c r="F14" s="27">
        <f t="shared" si="0"/>
        <v>-5200</v>
      </c>
    </row>
    <row r="15" spans="2:6" ht="15.75" x14ac:dyDescent="0.25">
      <c r="C15" s="5" t="s">
        <v>10</v>
      </c>
      <c r="D15" s="27">
        <f>'[1] CP CE40 - Off-Street'!H19</f>
        <v>3370</v>
      </c>
      <c r="E15" s="27">
        <v>2027</v>
      </c>
      <c r="F15" s="27">
        <f t="shared" si="0"/>
        <v>1343</v>
      </c>
    </row>
    <row r="16" spans="2:6" ht="15.75" x14ac:dyDescent="0.25">
      <c r="C16" s="5" t="s">
        <v>34</v>
      </c>
      <c r="D16" s="27">
        <f>'[1] CP CE40 - Off-Street'!H20</f>
        <v>500</v>
      </c>
      <c r="E16" s="27">
        <f>'[1] CP CE40 - Off-Street'!J20</f>
        <v>0</v>
      </c>
      <c r="F16" s="27">
        <f t="shared" si="0"/>
        <v>500</v>
      </c>
    </row>
    <row r="17" spans="3:7" ht="15.75" x14ac:dyDescent="0.25">
      <c r="C17" s="5" t="s">
        <v>35</v>
      </c>
      <c r="D17" s="27">
        <v>7090</v>
      </c>
      <c r="E17" s="27">
        <v>7965</v>
      </c>
      <c r="F17" s="27">
        <f t="shared" si="0"/>
        <v>-875</v>
      </c>
    </row>
    <row r="18" spans="3:7" ht="15.75" x14ac:dyDescent="0.25">
      <c r="C18" s="5" t="s">
        <v>36</v>
      </c>
      <c r="D18" s="27">
        <v>3000</v>
      </c>
      <c r="E18" s="27">
        <v>0</v>
      </c>
      <c r="F18" s="27">
        <f t="shared" si="0"/>
        <v>3000</v>
      </c>
    </row>
    <row r="19" spans="3:7" ht="15.75" x14ac:dyDescent="0.25">
      <c r="C19" s="5" t="s">
        <v>11</v>
      </c>
      <c r="D19" s="27">
        <v>109190</v>
      </c>
      <c r="E19" s="28">
        <v>103209</v>
      </c>
      <c r="F19" s="27">
        <f t="shared" si="0"/>
        <v>5981</v>
      </c>
      <c r="G19" s="29"/>
    </row>
    <row r="20" spans="3:7" ht="15.75" x14ac:dyDescent="0.25">
      <c r="C20" s="5" t="s">
        <v>12</v>
      </c>
      <c r="D20" s="27">
        <v>58920</v>
      </c>
      <c r="E20" s="27">
        <v>55458</v>
      </c>
      <c r="F20" s="27">
        <f t="shared" si="0"/>
        <v>3462</v>
      </c>
    </row>
    <row r="21" spans="3:7" ht="15.75" x14ac:dyDescent="0.25">
      <c r="C21" s="5" t="s">
        <v>13</v>
      </c>
      <c r="D21" s="27">
        <v>2800</v>
      </c>
      <c r="E21" s="28">
        <v>1620</v>
      </c>
      <c r="F21" s="27">
        <f t="shared" si="0"/>
        <v>1180</v>
      </c>
    </row>
    <row r="22" spans="3:7" ht="15.75" x14ac:dyDescent="0.25">
      <c r="C22" s="5" t="s">
        <v>14</v>
      </c>
      <c r="D22" s="27">
        <v>16970</v>
      </c>
      <c r="E22" s="28">
        <v>16540</v>
      </c>
      <c r="F22" s="27">
        <f t="shared" si="0"/>
        <v>430</v>
      </c>
    </row>
    <row r="23" spans="3:7" ht="15.75" x14ac:dyDescent="0.25">
      <c r="C23" s="5" t="s">
        <v>15</v>
      </c>
      <c r="D23" s="27">
        <v>53590</v>
      </c>
      <c r="E23" s="28">
        <v>60660</v>
      </c>
      <c r="F23" s="27">
        <f t="shared" si="0"/>
        <v>-7070</v>
      </c>
    </row>
    <row r="24" spans="3:7" ht="15.75" x14ac:dyDescent="0.25">
      <c r="C24" s="5" t="s">
        <v>16</v>
      </c>
      <c r="D24" s="27">
        <v>2780</v>
      </c>
      <c r="E24" s="28">
        <v>2660</v>
      </c>
      <c r="F24" s="27">
        <f t="shared" si="0"/>
        <v>120</v>
      </c>
    </row>
    <row r="25" spans="3:7" ht="15.75" x14ac:dyDescent="0.25">
      <c r="C25" s="30" t="s">
        <v>37</v>
      </c>
      <c r="D25" s="27">
        <v>263070</v>
      </c>
      <c r="E25" s="28">
        <v>276230</v>
      </c>
      <c r="F25" s="27">
        <f t="shared" si="0"/>
        <v>-13160</v>
      </c>
    </row>
    <row r="26" spans="3:7" ht="15.75" x14ac:dyDescent="0.25">
      <c r="C26" s="5" t="s">
        <v>17</v>
      </c>
      <c r="D26" s="27">
        <v>4100</v>
      </c>
      <c r="E26" s="28">
        <v>3670</v>
      </c>
      <c r="F26" s="27">
        <f t="shared" si="0"/>
        <v>430</v>
      </c>
    </row>
    <row r="27" spans="3:7" ht="15.75" x14ac:dyDescent="0.25">
      <c r="C27" s="5" t="s">
        <v>18</v>
      </c>
      <c r="D27" s="27">
        <v>4100</v>
      </c>
      <c r="E27" s="28">
        <v>140</v>
      </c>
      <c r="F27" s="27">
        <f t="shared" si="0"/>
        <v>3960</v>
      </c>
    </row>
    <row r="28" spans="3:7" ht="15.75" x14ac:dyDescent="0.25">
      <c r="C28" s="5" t="s">
        <v>19</v>
      </c>
      <c r="D28" s="27">
        <v>1000</v>
      </c>
      <c r="E28" s="28">
        <f>'[1] CE40 v3 Off Street'!J34</f>
        <v>0</v>
      </c>
      <c r="F28" s="27">
        <f t="shared" si="0"/>
        <v>1000</v>
      </c>
    </row>
    <row r="29" spans="3:7" ht="15.75" x14ac:dyDescent="0.25">
      <c r="C29" s="5" t="s">
        <v>20</v>
      </c>
      <c r="D29" s="27">
        <v>146960</v>
      </c>
      <c r="E29" s="28">
        <v>124230</v>
      </c>
      <c r="F29" s="27">
        <f t="shared" si="0"/>
        <v>22730</v>
      </c>
    </row>
    <row r="30" spans="3:7" ht="15.75" x14ac:dyDescent="0.25">
      <c r="C30" s="5" t="s">
        <v>21</v>
      </c>
      <c r="D30" s="28">
        <v>0</v>
      </c>
      <c r="E30" s="28">
        <v>50350</v>
      </c>
      <c r="F30" s="27">
        <f t="shared" si="0"/>
        <v>-50350</v>
      </c>
    </row>
    <row r="31" spans="3:7" ht="15.75" x14ac:dyDescent="0.25">
      <c r="C31" s="5" t="s">
        <v>22</v>
      </c>
      <c r="D31" s="27">
        <v>-11460</v>
      </c>
      <c r="E31" s="28">
        <v>-12800</v>
      </c>
      <c r="F31" s="27">
        <f t="shared" si="0"/>
        <v>1340</v>
      </c>
    </row>
    <row r="32" spans="3:7" ht="15.75" x14ac:dyDescent="0.25">
      <c r="D32" s="15">
        <f>SUM(D6:D31)</f>
        <v>760690</v>
      </c>
      <c r="E32" s="15">
        <f>SUM(E6:E31)</f>
        <v>930897.91</v>
      </c>
      <c r="F32" s="27">
        <f t="shared" si="0"/>
        <v>-170207.91000000003</v>
      </c>
    </row>
    <row r="33" spans="2:6" ht="15.75" x14ac:dyDescent="0.25">
      <c r="F33" s="27"/>
    </row>
    <row r="34" spans="2:6" ht="15.75" x14ac:dyDescent="0.25">
      <c r="B34" s="33" t="s">
        <v>23</v>
      </c>
      <c r="F34" s="27"/>
    </row>
    <row r="35" spans="2:6" ht="15.75" x14ac:dyDescent="0.25">
      <c r="C35" s="30" t="s">
        <v>25</v>
      </c>
      <c r="D35" s="27">
        <v>-80000</v>
      </c>
      <c r="E35" s="27">
        <v>-117751</v>
      </c>
      <c r="F35" s="27">
        <f>SUM(D35-E35)</f>
        <v>37751</v>
      </c>
    </row>
    <row r="36" spans="2:6" ht="15.75" x14ac:dyDescent="0.25">
      <c r="D36" s="17">
        <f>SUM(D35:D35)</f>
        <v>-80000</v>
      </c>
      <c r="E36" s="17">
        <f>SUM(E35:E35)</f>
        <v>-117751</v>
      </c>
      <c r="F36" s="17">
        <f>SUM(D36-E36)</f>
        <v>37751</v>
      </c>
    </row>
    <row r="37" spans="2:6" ht="15.75" x14ac:dyDescent="0.25">
      <c r="F37" s="27"/>
    </row>
    <row r="38" spans="2:6" ht="15.75" x14ac:dyDescent="0.25">
      <c r="F38" s="27"/>
    </row>
    <row r="39" spans="2:6" ht="15.75" x14ac:dyDescent="0.25">
      <c r="C39" s="31" t="s">
        <v>38</v>
      </c>
      <c r="D39" s="15">
        <f>SUM(D32+D36)</f>
        <v>680690</v>
      </c>
      <c r="E39" s="15">
        <f>SUM(E32+E36)</f>
        <v>813146.91</v>
      </c>
      <c r="F39" s="15">
        <f>SUM(E39-D39)</f>
        <v>132456.91000000003</v>
      </c>
    </row>
    <row r="40" spans="2:6" ht="15.75" x14ac:dyDescent="0.25">
      <c r="F40" s="27"/>
    </row>
    <row r="42" spans="2:6" ht="15.75" x14ac:dyDescent="0.25">
      <c r="C42" s="21" t="s">
        <v>39</v>
      </c>
      <c r="D42" s="2"/>
      <c r="E42" s="2"/>
    </row>
    <row r="43" spans="2:6" ht="15.75" x14ac:dyDescent="0.25">
      <c r="C43" s="2" t="s">
        <v>27</v>
      </c>
      <c r="D43" s="2"/>
      <c r="E43" s="22">
        <f>E36</f>
        <v>-117751</v>
      </c>
    </row>
    <row r="44" spans="2:6" ht="15.75" x14ac:dyDescent="0.25">
      <c r="C44" s="2" t="s">
        <v>40</v>
      </c>
      <c r="D44" s="43">
        <f>SUM(E6:E19)</f>
        <v>352139.91000000003</v>
      </c>
      <c r="E44" s="43"/>
    </row>
    <row r="45" spans="2:6" ht="15.75" x14ac:dyDescent="0.25">
      <c r="C45" s="2" t="s">
        <v>41</v>
      </c>
      <c r="D45" s="43">
        <f>E20</f>
        <v>55458</v>
      </c>
      <c r="E45" s="43"/>
    </row>
    <row r="46" spans="2:6" ht="15.75" x14ac:dyDescent="0.25">
      <c r="C46" s="1" t="s">
        <v>28</v>
      </c>
      <c r="D46" s="44">
        <f>SUM(E21:E31)</f>
        <v>523300</v>
      </c>
      <c r="E46" s="45">
        <f>SUM(D44:D46)</f>
        <v>930897.91</v>
      </c>
    </row>
    <row r="47" spans="2:6" ht="15.75" x14ac:dyDescent="0.25">
      <c r="C47" s="2" t="s">
        <v>29</v>
      </c>
      <c r="D47" s="2"/>
      <c r="E47" s="24">
        <f>E43+E46</f>
        <v>813146.91</v>
      </c>
    </row>
    <row r="50" spans="1:7" ht="15.75" x14ac:dyDescent="0.25">
      <c r="B50" s="46" t="s">
        <v>59</v>
      </c>
      <c r="C50" s="1"/>
      <c r="D50" s="2"/>
      <c r="E50" s="2"/>
      <c r="F50" s="2"/>
    </row>
    <row r="51" spans="1:7" ht="15.75" x14ac:dyDescent="0.25">
      <c r="B51" s="3"/>
      <c r="C51" s="2"/>
      <c r="D51" s="2"/>
      <c r="E51" s="2"/>
      <c r="F51" s="2"/>
    </row>
    <row r="52" spans="1:7" ht="15.75" x14ac:dyDescent="0.25">
      <c r="A52" s="35"/>
      <c r="B52" s="5"/>
      <c r="C52" s="5"/>
      <c r="D52" s="6"/>
      <c r="E52" s="6"/>
      <c r="F52" s="6"/>
      <c r="G52" s="35"/>
    </row>
    <row r="53" spans="1:7" ht="15.75" x14ac:dyDescent="0.25">
      <c r="A53" s="34"/>
      <c r="B53" s="4" t="s">
        <v>43</v>
      </c>
      <c r="C53" s="4" t="s">
        <v>44</v>
      </c>
      <c r="D53" s="6"/>
      <c r="E53" s="6"/>
      <c r="F53" s="6"/>
      <c r="G53" s="34"/>
    </row>
    <row r="54" spans="1:7" ht="15.75" x14ac:dyDescent="0.25">
      <c r="A54" s="34"/>
      <c r="B54" s="4"/>
      <c r="C54" s="4"/>
      <c r="D54" s="6"/>
      <c r="E54" s="6"/>
      <c r="F54" s="6"/>
      <c r="G54" s="34"/>
    </row>
    <row r="55" spans="1:7" ht="15.75" x14ac:dyDescent="0.25">
      <c r="B55" s="4"/>
      <c r="C55" s="4"/>
      <c r="D55" s="6"/>
      <c r="E55" s="6"/>
      <c r="F55" s="6"/>
    </row>
    <row r="56" spans="1:7" ht="31.5" x14ac:dyDescent="0.25">
      <c r="B56" s="5"/>
      <c r="C56" s="5"/>
      <c r="D56" s="37" t="s">
        <v>0</v>
      </c>
      <c r="E56" s="37" t="s">
        <v>45</v>
      </c>
      <c r="F56" s="38" t="s">
        <v>1</v>
      </c>
    </row>
    <row r="57" spans="1:7" ht="15.75" x14ac:dyDescent="0.25">
      <c r="B57" s="5"/>
      <c r="C57" s="5"/>
      <c r="D57" s="7"/>
      <c r="E57" s="7"/>
      <c r="F57" s="8"/>
    </row>
    <row r="58" spans="1:7" ht="15.75" x14ac:dyDescent="0.25">
      <c r="B58" s="33" t="s">
        <v>42</v>
      </c>
      <c r="C58" s="4"/>
      <c r="D58" s="7"/>
      <c r="E58" s="7"/>
      <c r="F58" s="8"/>
    </row>
    <row r="59" spans="1:7" ht="15.75" x14ac:dyDescent="0.25">
      <c r="B59" s="5"/>
      <c r="C59" s="5" t="s">
        <v>46</v>
      </c>
      <c r="D59" s="7">
        <v>20000</v>
      </c>
      <c r="E59" s="7">
        <v>21124</v>
      </c>
      <c r="F59" s="27">
        <f>SUM(D59-E59)</f>
        <v>-1124</v>
      </c>
    </row>
    <row r="60" spans="1:7" ht="15.75" x14ac:dyDescent="0.25">
      <c r="B60" s="5"/>
      <c r="C60" s="5" t="s">
        <v>2</v>
      </c>
      <c r="D60" s="7">
        <v>11400</v>
      </c>
      <c r="E60" s="7">
        <v>28252</v>
      </c>
      <c r="F60" s="27">
        <f t="shared" ref="F60:F87" si="1">SUM(D60-E60)</f>
        <v>-16852</v>
      </c>
    </row>
    <row r="61" spans="1:7" ht="15.75" x14ac:dyDescent="0.25">
      <c r="B61" s="5"/>
      <c r="C61" s="5" t="s">
        <v>47</v>
      </c>
      <c r="D61" s="7">
        <v>2860</v>
      </c>
      <c r="E61" s="7">
        <v>26983</v>
      </c>
      <c r="F61" s="27">
        <f t="shared" si="1"/>
        <v>-24123</v>
      </c>
    </row>
    <row r="62" spans="1:7" ht="15.75" x14ac:dyDescent="0.25">
      <c r="B62" s="5"/>
      <c r="C62" s="5" t="s">
        <v>3</v>
      </c>
      <c r="D62" s="7">
        <v>38700</v>
      </c>
      <c r="E62" s="9">
        <v>66778</v>
      </c>
      <c r="F62" s="27">
        <f t="shared" si="1"/>
        <v>-28078</v>
      </c>
    </row>
    <row r="63" spans="1:7" ht="15.75" x14ac:dyDescent="0.25">
      <c r="B63" s="5"/>
      <c r="C63" s="5" t="s">
        <v>48</v>
      </c>
      <c r="D63" s="7">
        <v>120</v>
      </c>
      <c r="E63" s="7">
        <v>0</v>
      </c>
      <c r="F63" s="27">
        <f t="shared" si="1"/>
        <v>120</v>
      </c>
    </row>
    <row r="64" spans="1:7" ht="15.75" x14ac:dyDescent="0.25">
      <c r="B64" s="5"/>
      <c r="C64" s="5" t="s">
        <v>4</v>
      </c>
      <c r="D64" s="7">
        <v>700</v>
      </c>
      <c r="E64" s="7">
        <v>0</v>
      </c>
      <c r="F64" s="27">
        <f t="shared" si="1"/>
        <v>700</v>
      </c>
    </row>
    <row r="65" spans="2:6" ht="15.75" x14ac:dyDescent="0.25">
      <c r="B65" s="5"/>
      <c r="C65" s="5" t="s">
        <v>49</v>
      </c>
      <c r="D65" s="7">
        <v>730</v>
      </c>
      <c r="E65" s="7">
        <v>1026</v>
      </c>
      <c r="F65" s="27">
        <f t="shared" si="1"/>
        <v>-296</v>
      </c>
    </row>
    <row r="66" spans="2:6" ht="15.75" x14ac:dyDescent="0.25">
      <c r="B66" s="5"/>
      <c r="C66" s="5" t="s">
        <v>5</v>
      </c>
      <c r="D66" s="7">
        <v>1000</v>
      </c>
      <c r="E66" s="7">
        <v>0</v>
      </c>
      <c r="F66" s="27">
        <f t="shared" si="1"/>
        <v>1000</v>
      </c>
    </row>
    <row r="67" spans="2:6" ht="15.75" x14ac:dyDescent="0.25">
      <c r="B67" s="5"/>
      <c r="C67" s="5" t="s">
        <v>6</v>
      </c>
      <c r="D67" s="7">
        <v>860</v>
      </c>
      <c r="E67" s="7">
        <v>1808</v>
      </c>
      <c r="F67" s="27">
        <f t="shared" si="1"/>
        <v>-948</v>
      </c>
    </row>
    <row r="68" spans="2:6" ht="15.75" x14ac:dyDescent="0.25">
      <c r="B68" s="5"/>
      <c r="C68" s="5" t="s">
        <v>7</v>
      </c>
      <c r="D68" s="7">
        <v>6050</v>
      </c>
      <c r="E68" s="7">
        <v>1135</v>
      </c>
      <c r="F68" s="27">
        <f t="shared" si="1"/>
        <v>4915</v>
      </c>
    </row>
    <row r="69" spans="2:6" ht="15.75" x14ac:dyDescent="0.25">
      <c r="B69" s="10"/>
      <c r="C69" s="5" t="s">
        <v>8</v>
      </c>
      <c r="D69" s="7">
        <v>4460</v>
      </c>
      <c r="E69" s="7">
        <v>3129</v>
      </c>
      <c r="F69" s="27">
        <f t="shared" si="1"/>
        <v>1331</v>
      </c>
    </row>
    <row r="70" spans="2:6" ht="15.75" x14ac:dyDescent="0.25">
      <c r="B70" s="5"/>
      <c r="C70" s="5" t="s">
        <v>9</v>
      </c>
      <c r="D70" s="7">
        <v>7730</v>
      </c>
      <c r="E70" s="7">
        <v>16530</v>
      </c>
      <c r="F70" s="27">
        <f t="shared" si="1"/>
        <v>-8800</v>
      </c>
    </row>
    <row r="71" spans="2:6" ht="15.75" x14ac:dyDescent="0.25">
      <c r="B71" s="5"/>
      <c r="C71" s="5" t="s">
        <v>10</v>
      </c>
      <c r="D71" s="7">
        <v>7500</v>
      </c>
      <c r="E71" s="9">
        <v>3080</v>
      </c>
      <c r="F71" s="27">
        <f t="shared" si="1"/>
        <v>4420</v>
      </c>
    </row>
    <row r="72" spans="2:6" ht="15.75" x14ac:dyDescent="0.25">
      <c r="B72" s="5"/>
      <c r="C72" s="5" t="s">
        <v>60</v>
      </c>
      <c r="D72" s="7">
        <v>0</v>
      </c>
      <c r="E72" s="9">
        <v>11</v>
      </c>
      <c r="F72" s="27">
        <f t="shared" si="1"/>
        <v>-11</v>
      </c>
    </row>
    <row r="73" spans="2:6" ht="15.75" x14ac:dyDescent="0.25">
      <c r="B73" s="5"/>
      <c r="C73" s="5" t="s">
        <v>61</v>
      </c>
      <c r="D73" s="7">
        <v>15750</v>
      </c>
      <c r="E73" s="9">
        <v>16065</v>
      </c>
      <c r="F73" s="27">
        <f t="shared" si="1"/>
        <v>-315</v>
      </c>
    </row>
    <row r="74" spans="2:6" ht="15.75" x14ac:dyDescent="0.25">
      <c r="B74" s="5"/>
      <c r="C74" s="5" t="s">
        <v>50</v>
      </c>
      <c r="D74" s="7">
        <v>620</v>
      </c>
      <c r="E74" s="7">
        <v>668</v>
      </c>
      <c r="F74" s="27">
        <f t="shared" si="1"/>
        <v>-48</v>
      </c>
    </row>
    <row r="75" spans="2:6" ht="15.75" x14ac:dyDescent="0.25">
      <c r="B75" s="5"/>
      <c r="C75" s="5" t="s">
        <v>11</v>
      </c>
      <c r="D75" s="7">
        <v>334600</v>
      </c>
      <c r="E75" s="11">
        <v>325556</v>
      </c>
      <c r="F75" s="27">
        <f t="shared" si="1"/>
        <v>9044</v>
      </c>
    </row>
    <row r="76" spans="2:6" ht="15.75" x14ac:dyDescent="0.25">
      <c r="B76" s="5"/>
      <c r="C76" s="5" t="s">
        <v>12</v>
      </c>
      <c r="D76" s="7">
        <v>9120</v>
      </c>
      <c r="E76" s="11">
        <v>9918</v>
      </c>
      <c r="F76" s="27">
        <f t="shared" si="1"/>
        <v>-798</v>
      </c>
    </row>
    <row r="77" spans="2:6" ht="15.75" x14ac:dyDescent="0.25">
      <c r="B77" s="5"/>
      <c r="C77" s="5" t="s">
        <v>13</v>
      </c>
      <c r="D77" s="7">
        <v>2800</v>
      </c>
      <c r="E77" s="11">
        <v>1620</v>
      </c>
      <c r="F77" s="27">
        <f t="shared" si="1"/>
        <v>1180</v>
      </c>
    </row>
    <row r="78" spans="2:6" ht="15.75" x14ac:dyDescent="0.25">
      <c r="B78" s="5"/>
      <c r="C78" s="5" t="s">
        <v>14</v>
      </c>
      <c r="D78" s="7">
        <v>290</v>
      </c>
      <c r="E78" s="11">
        <v>7820</v>
      </c>
      <c r="F78" s="27">
        <f t="shared" si="1"/>
        <v>-7530</v>
      </c>
    </row>
    <row r="79" spans="2:6" ht="15.75" x14ac:dyDescent="0.25">
      <c r="B79" s="10"/>
      <c r="C79" s="5" t="s">
        <v>15</v>
      </c>
      <c r="D79" s="7">
        <v>168470</v>
      </c>
      <c r="E79" s="11">
        <v>187680</v>
      </c>
      <c r="F79" s="27">
        <f t="shared" si="1"/>
        <v>-19210</v>
      </c>
    </row>
    <row r="80" spans="2:6" ht="15.75" x14ac:dyDescent="0.25">
      <c r="B80" s="5"/>
      <c r="C80" s="5" t="s">
        <v>16</v>
      </c>
      <c r="D80" s="7">
        <v>16670</v>
      </c>
      <c r="E80" s="11">
        <v>15980</v>
      </c>
      <c r="F80" s="27">
        <f t="shared" si="1"/>
        <v>690</v>
      </c>
    </row>
    <row r="81" spans="2:6" ht="15.75" x14ac:dyDescent="0.25">
      <c r="B81" s="12"/>
      <c r="C81" s="5" t="s">
        <v>17</v>
      </c>
      <c r="D81" s="7">
        <v>2340</v>
      </c>
      <c r="E81" s="11">
        <v>2240</v>
      </c>
      <c r="F81" s="27">
        <f t="shared" si="1"/>
        <v>100</v>
      </c>
    </row>
    <row r="82" spans="2:6" ht="15.75" x14ac:dyDescent="0.25">
      <c r="B82" s="10"/>
      <c r="C82" s="5" t="s">
        <v>18</v>
      </c>
      <c r="D82" s="9">
        <v>7130</v>
      </c>
      <c r="E82" s="13">
        <v>-40</v>
      </c>
      <c r="F82" s="27">
        <f t="shared" si="1"/>
        <v>7170</v>
      </c>
    </row>
    <row r="83" spans="2:6" ht="15.75" x14ac:dyDescent="0.25">
      <c r="B83" s="5"/>
      <c r="C83" s="5" t="s">
        <v>19</v>
      </c>
      <c r="D83" s="7">
        <v>0</v>
      </c>
      <c r="E83" s="13">
        <v>0</v>
      </c>
      <c r="F83" s="27">
        <f t="shared" si="1"/>
        <v>0</v>
      </c>
    </row>
    <row r="84" spans="2:6" ht="15.75" x14ac:dyDescent="0.25">
      <c r="B84" s="5"/>
      <c r="C84" s="5" t="s">
        <v>20</v>
      </c>
      <c r="D84" s="7">
        <v>175070</v>
      </c>
      <c r="E84" s="14">
        <v>156900</v>
      </c>
      <c r="F84" s="27">
        <f t="shared" si="1"/>
        <v>18170</v>
      </c>
    </row>
    <row r="85" spans="2:6" ht="15.75" x14ac:dyDescent="0.25">
      <c r="B85" s="5"/>
      <c r="C85" s="5" t="s">
        <v>21</v>
      </c>
      <c r="D85" s="7">
        <v>0</v>
      </c>
      <c r="E85" s="14">
        <v>71320</v>
      </c>
      <c r="F85" s="27">
        <f t="shared" si="1"/>
        <v>-71320</v>
      </c>
    </row>
    <row r="86" spans="2:6" ht="15.75" x14ac:dyDescent="0.25">
      <c r="B86" s="5"/>
      <c r="C86" s="5" t="s">
        <v>22</v>
      </c>
      <c r="D86" s="13">
        <v>-18000</v>
      </c>
      <c r="E86" s="13">
        <v>-18640</v>
      </c>
      <c r="F86" s="27">
        <f t="shared" si="1"/>
        <v>640</v>
      </c>
    </row>
    <row r="87" spans="2:6" ht="15.75" x14ac:dyDescent="0.25">
      <c r="B87" s="4"/>
      <c r="C87" s="5"/>
      <c r="D87" s="15">
        <f>SUM(D59:D86)</f>
        <v>816970</v>
      </c>
      <c r="E87" s="15">
        <f>SUM(E59:E86)</f>
        <v>946943</v>
      </c>
      <c r="F87" s="27">
        <f t="shared" si="1"/>
        <v>-129973</v>
      </c>
    </row>
    <row r="88" spans="2:6" ht="15.75" x14ac:dyDescent="0.25">
      <c r="B88" s="5"/>
      <c r="C88" s="5"/>
      <c r="D88" s="7"/>
      <c r="E88" s="9"/>
      <c r="F88" s="8"/>
    </row>
    <row r="89" spans="2:6" ht="15.75" x14ac:dyDescent="0.25">
      <c r="B89" s="5"/>
      <c r="C89" s="5"/>
      <c r="D89" s="7"/>
      <c r="E89" s="7"/>
      <c r="F89" s="8"/>
    </row>
    <row r="90" spans="2:6" ht="15.75" x14ac:dyDescent="0.25">
      <c r="B90" s="33" t="s">
        <v>23</v>
      </c>
      <c r="C90" s="5"/>
      <c r="D90" s="7"/>
      <c r="E90" s="7"/>
      <c r="F90" s="8"/>
    </row>
    <row r="91" spans="2:6" ht="15.75" x14ac:dyDescent="0.25">
      <c r="B91" s="5"/>
      <c r="C91" s="5" t="s">
        <v>24</v>
      </c>
      <c r="D91" s="7">
        <v>-165000</v>
      </c>
      <c r="E91" s="7">
        <v>-166474</v>
      </c>
      <c r="F91" s="27">
        <f>SUM(E91-D91)</f>
        <v>-1474</v>
      </c>
    </row>
    <row r="92" spans="2:6" ht="15.75" x14ac:dyDescent="0.25">
      <c r="B92" s="5"/>
      <c r="C92" s="5" t="s">
        <v>25</v>
      </c>
      <c r="D92" s="7">
        <v>-252370</v>
      </c>
      <c r="E92" s="7">
        <v>-421338</v>
      </c>
      <c r="F92" s="27">
        <f t="shared" ref="F92:F98" si="2">SUM(E92-D92)</f>
        <v>-168968</v>
      </c>
    </row>
    <row r="93" spans="2:6" ht="15.75" x14ac:dyDescent="0.25">
      <c r="B93" s="5"/>
      <c r="C93" s="5" t="s">
        <v>26</v>
      </c>
      <c r="D93" s="11">
        <v>-96000</v>
      </c>
      <c r="E93" s="11">
        <v>-133713</v>
      </c>
      <c r="F93" s="27">
        <f t="shared" si="2"/>
        <v>-37713</v>
      </c>
    </row>
    <row r="94" spans="2:6" ht="15.75" x14ac:dyDescent="0.25">
      <c r="B94" s="5"/>
      <c r="C94" s="5" t="s">
        <v>51</v>
      </c>
      <c r="D94" s="11">
        <v>-6000</v>
      </c>
      <c r="E94" s="11">
        <v>-11509</v>
      </c>
      <c r="F94" s="27">
        <f t="shared" si="2"/>
        <v>-5509</v>
      </c>
    </row>
    <row r="95" spans="2:6" ht="15.75" x14ac:dyDescent="0.25">
      <c r="B95" s="16"/>
      <c r="C95" s="5" t="s">
        <v>52</v>
      </c>
      <c r="D95" s="13">
        <v>-7000</v>
      </c>
      <c r="E95" s="13">
        <v>-35230</v>
      </c>
      <c r="F95" s="27">
        <f t="shared" si="2"/>
        <v>-28230</v>
      </c>
    </row>
    <row r="96" spans="2:6" ht="15.75" x14ac:dyDescent="0.25">
      <c r="B96" s="2"/>
      <c r="C96" s="2" t="s">
        <v>53</v>
      </c>
      <c r="D96" s="36">
        <v>-33000</v>
      </c>
      <c r="E96" s="36">
        <v>-91267</v>
      </c>
      <c r="F96" s="27">
        <f t="shared" si="2"/>
        <v>-58267</v>
      </c>
    </row>
    <row r="97" spans="2:6" ht="15.75" x14ac:dyDescent="0.25">
      <c r="B97" s="2"/>
      <c r="C97" s="2" t="s">
        <v>54</v>
      </c>
      <c r="D97" s="2">
        <v>0</v>
      </c>
      <c r="E97" s="2">
        <v>-1541</v>
      </c>
      <c r="F97" s="27">
        <f t="shared" si="2"/>
        <v>-1541</v>
      </c>
    </row>
    <row r="98" spans="2:6" ht="15.75" x14ac:dyDescent="0.25">
      <c r="B98" s="2"/>
      <c r="C98" s="18"/>
      <c r="D98" s="19">
        <f>SUM(D91:D97)</f>
        <v>-559370</v>
      </c>
      <c r="E98" s="19">
        <f>SUM(E91:E97)</f>
        <v>-861072</v>
      </c>
      <c r="F98" s="27">
        <f t="shared" si="2"/>
        <v>-301702</v>
      </c>
    </row>
    <row r="99" spans="2:6" ht="15.75" x14ac:dyDescent="0.25">
      <c r="B99" s="2"/>
      <c r="C99" s="18"/>
      <c r="D99" s="20"/>
      <c r="E99" s="20"/>
      <c r="F99" s="20"/>
    </row>
    <row r="100" spans="2:6" ht="15.75" x14ac:dyDescent="0.25">
      <c r="B100" s="2"/>
      <c r="C100" s="2"/>
      <c r="D100" s="2"/>
      <c r="E100" s="2"/>
      <c r="F100" s="2"/>
    </row>
    <row r="101" spans="2:6" ht="15.75" x14ac:dyDescent="0.25">
      <c r="B101" s="2"/>
      <c r="C101" s="41" t="s">
        <v>38</v>
      </c>
      <c r="D101" s="15">
        <f>D87+D98</f>
        <v>257600</v>
      </c>
      <c r="E101" s="15">
        <f>E87+E98</f>
        <v>85871</v>
      </c>
      <c r="F101" s="15">
        <f>F87+F98</f>
        <v>-431675</v>
      </c>
    </row>
    <row r="102" spans="2:6" ht="15.75" x14ac:dyDescent="0.25">
      <c r="B102" s="2"/>
      <c r="C102" s="2"/>
      <c r="D102" s="2"/>
      <c r="E102" s="22"/>
      <c r="F102" s="2"/>
    </row>
    <row r="103" spans="2:6" ht="15.75" x14ac:dyDescent="0.25">
      <c r="B103" s="2"/>
      <c r="C103" s="2"/>
      <c r="D103" s="23"/>
      <c r="E103" s="2"/>
      <c r="F103" s="2"/>
    </row>
    <row r="104" spans="2:6" ht="15.75" x14ac:dyDescent="0.25">
      <c r="B104" s="2"/>
      <c r="C104" s="21" t="s">
        <v>55</v>
      </c>
      <c r="D104" s="23"/>
      <c r="E104" s="2"/>
      <c r="F104" s="2"/>
    </row>
    <row r="105" spans="2:6" ht="15.75" x14ac:dyDescent="0.25">
      <c r="B105" s="2"/>
      <c r="C105" s="1" t="s">
        <v>27</v>
      </c>
      <c r="D105" s="40"/>
      <c r="E105" s="42">
        <f>E98</f>
        <v>-861072</v>
      </c>
      <c r="F105" s="2"/>
    </row>
    <row r="106" spans="2:6" ht="15.75" x14ac:dyDescent="0.25">
      <c r="B106" s="2"/>
      <c r="C106" s="2" t="s">
        <v>56</v>
      </c>
      <c r="D106" s="36">
        <f>SUM(E59:E75)</f>
        <v>512145</v>
      </c>
      <c r="E106" s="39"/>
      <c r="F106" s="2"/>
    </row>
    <row r="107" spans="2:6" ht="15.75" x14ac:dyDescent="0.25">
      <c r="B107" s="2"/>
      <c r="C107" s="2" t="s">
        <v>57</v>
      </c>
      <c r="D107" s="36">
        <f>E76</f>
        <v>9918</v>
      </c>
      <c r="E107" s="2"/>
      <c r="F107" s="2"/>
    </row>
    <row r="108" spans="2:6" ht="15.75" x14ac:dyDescent="0.25">
      <c r="B108" s="2"/>
      <c r="C108" s="2" t="s">
        <v>28</v>
      </c>
      <c r="D108" s="36">
        <f>SUM(E77:E86)</f>
        <v>424880</v>
      </c>
      <c r="E108" s="36">
        <f>SUM(D106:D108)</f>
        <v>946943</v>
      </c>
      <c r="F108" s="2"/>
    </row>
    <row r="109" spans="2:6" ht="15.75" x14ac:dyDescent="0.25">
      <c r="B109" s="2"/>
      <c r="C109" s="2" t="s">
        <v>29</v>
      </c>
      <c r="D109" s="2"/>
      <c r="E109" s="15">
        <f>E105+E108</f>
        <v>85871</v>
      </c>
      <c r="F109" s="2"/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  <ignoredErrors>
    <ignoredError sqref="D106 D10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Parking Accounts 2021-22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Mulry, Tina</dc:creator>
  <cp:lastModifiedBy>Mulry, Tina</cp:lastModifiedBy>
  <cp:lastPrinted>2021-08-11T09:18:18Z</cp:lastPrinted>
  <dcterms:created xsi:type="dcterms:W3CDTF">2021-08-06T14:06:08Z</dcterms:created>
  <dcterms:modified xsi:type="dcterms:W3CDTF">2022-05-13T15:03:25Z</dcterms:modified>
</cp:coreProperties>
</file>