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mulry\Desktop\"/>
    </mc:Choice>
  </mc:AlternateContent>
  <xr:revisionPtr revIDLastSave="0" documentId="13_ncr:1_{DBBE86F6-E87B-4886-B28F-657E468AB9C1}" xr6:coauthVersionLast="47" xr6:coauthVersionMax="47" xr10:uidLastSave="{00000000-0000-0000-0000-000000000000}"/>
  <bookViews>
    <workbookView xWindow="-120" yWindow="-120" windowWidth="29040" windowHeight="15720" xr2:uid="{446D3735-243B-471A-98A4-06BB2880904D}"/>
  </bookViews>
  <sheets>
    <sheet name="Parking Accounts Webpage 24-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D33" i="1"/>
  <c r="E33" i="1"/>
  <c r="F33" i="1"/>
  <c r="F38" i="1"/>
  <c r="D40" i="1"/>
  <c r="E40" i="1"/>
  <c r="F40" i="1"/>
  <c r="E45" i="1"/>
  <c r="D46" i="1"/>
  <c r="E48" i="1" s="1"/>
  <c r="D47" i="1"/>
  <c r="D4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D86" i="1"/>
  <c r="E86" i="1"/>
  <c r="F86" i="1"/>
  <c r="F90" i="1"/>
  <c r="F91" i="1"/>
  <c r="F92" i="1"/>
  <c r="F93" i="1"/>
  <c r="F94" i="1"/>
  <c r="F95" i="1"/>
  <c r="F96" i="1"/>
  <c r="D99" i="1"/>
  <c r="E99" i="1"/>
  <c r="F99" i="1"/>
  <c r="D102" i="1"/>
  <c r="E102" i="1"/>
  <c r="F102" i="1"/>
  <c r="E106" i="1"/>
  <c r="D107" i="1"/>
  <c r="E109" i="1" s="1"/>
  <c r="D108" i="1"/>
  <c r="D109" i="1"/>
  <c r="E49" i="1" l="1"/>
  <c r="E110" i="1"/>
</calcChain>
</file>

<file path=xl/sharedStrings.xml><?xml version="1.0" encoding="utf-8"?>
<sst xmlns="http://schemas.openxmlformats.org/spreadsheetml/2006/main" count="91" uniqueCount="53">
  <si>
    <t>NET EXPENDITURE</t>
  </si>
  <si>
    <t>MANAGEMENT ADMIN &amp; SUPPORT SERVICES</t>
  </si>
  <si>
    <t>DEPRECIATION &amp; IMPAIRMENT COSTS</t>
  </si>
  <si>
    <t>LESS EXPENDITURE</t>
  </si>
  <si>
    <t>INCOME</t>
  </si>
  <si>
    <t>ON STREET PARKING ENFORCEMENT</t>
  </si>
  <si>
    <t>NET POSITION</t>
  </si>
  <si>
    <t>GOVERNMNT GRANT(DEPT TRANSPRT)</t>
  </si>
  <si>
    <t>BANKING ADJUSTMENTS</t>
  </si>
  <si>
    <t>VISITOR PERMITS</t>
  </si>
  <si>
    <t>PARKING WAIVERS</t>
  </si>
  <si>
    <t>PARKING PERMITS</t>
  </si>
  <si>
    <t>RESIDENTS PARKING PERMITS</t>
  </si>
  <si>
    <t>PARKING FINES</t>
  </si>
  <si>
    <t>PARKING CHARGES</t>
  </si>
  <si>
    <t>INCOME RECHARGES</t>
  </si>
  <si>
    <t>RECH PENSIONS ADJ(RE:CSC)</t>
  </si>
  <si>
    <t>REG &amp; COMMUNITY SERVICES</t>
  </si>
  <si>
    <t>GOVERNANCE LAW &amp; DEMOCRACY</t>
  </si>
  <si>
    <t>GROUNDS MAINT RECHARGE</t>
  </si>
  <si>
    <t>PRINTING RECHARGE</t>
  </si>
  <si>
    <t>CORP ASSESTS &amp; DEVELOPMENT</t>
  </si>
  <si>
    <t>FINANCIAL SERVICES</t>
  </si>
  <si>
    <t>CLT &amp; LEADERSHIP SUPPORT</t>
  </si>
  <si>
    <t>DEPRECIATION CHARGE</t>
  </si>
  <si>
    <t>CONTRACT RECHARGES</t>
  </si>
  <si>
    <t>MISCELLANEOUS SUBSCRIPTIONS</t>
  </si>
  <si>
    <t>COMPUTER SOFTWARE - NEW</t>
  </si>
  <si>
    <t>ADJUDICATION SERVICE</t>
  </si>
  <si>
    <t>COURT COSTS</t>
  </si>
  <si>
    <t>SECURICOR CASH IN TRANSIT</t>
  </si>
  <si>
    <t>PROFESSIONAL ADVICE &amp; FEES</t>
  </si>
  <si>
    <t>MISC INSURANCES(EXCL PREMISES)</t>
  </si>
  <si>
    <t>PUBLICITY / ADVERTISING</t>
  </si>
  <si>
    <t>POSTAGE RECHARGE</t>
  </si>
  <si>
    <t>STATIONERY</t>
  </si>
  <si>
    <t>MATERIALS</t>
  </si>
  <si>
    <t>EQUIP/FURN-HIRE REPAIR MTCE</t>
  </si>
  <si>
    <t>EQUIPMENT/FURNITURE - NEW</t>
  </si>
  <si>
    <t>MISC CONTRACT PAYMENTS</t>
  </si>
  <si>
    <t>STREET&amp;C P LINING MAINTENANCE</t>
  </si>
  <si>
    <t>VARIANCE</t>
  </si>
  <si>
    <t>OUTTURN</t>
  </si>
  <si>
    <t>FULL YEAR BUDGET</t>
  </si>
  <si>
    <t>EXPENDITURE</t>
  </si>
  <si>
    <t>CE45</t>
  </si>
  <si>
    <t>2024-25</t>
  </si>
  <si>
    <t>OFF STREET PARKING ENFORCEMENT</t>
  </si>
  <si>
    <t>PREMISES RECHARGE</t>
  </si>
  <si>
    <t>MISC GRANTS &amp; CONTRIBUTIONS</t>
  </si>
  <si>
    <t>COMPUTER EQUIPMENT-NEW</t>
  </si>
  <si>
    <t>TELEPHONES</t>
  </si>
  <si>
    <t>CE40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</si>
</sst>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14" x14ac:knownFonts="1">
    <font>
      <sz val="12"/>
      <color theme="1"/>
      <name val="Calibri"/>
      <family val="2"/>
    </font>
    <font>
      <sz val="11"/>
      <color theme="1"/>
      <name val="Aptos Narrow"/>
      <family val="2"/>
      <scheme val="minor"/>
    </font>
    <font>
      <sz val="10"/>
      <color theme="1"/>
      <name val="Aptos"/>
      <family val="2"/>
    </font>
    <font>
      <sz val="10"/>
      <name val="Arial"/>
      <family val="2"/>
    </font>
    <font>
      <sz val="10"/>
      <name val="Aptos"/>
      <family val="2"/>
    </font>
    <font>
      <sz val="10"/>
      <color theme="1"/>
      <name val="Wingdings"/>
      <charset val="2"/>
    </font>
    <font>
      <b/>
      <sz val="11"/>
      <name val="Aptos"/>
      <family val="2"/>
    </font>
    <font>
      <b/>
      <sz val="10"/>
      <name val="Aptos"/>
      <family val="2"/>
    </font>
    <font>
      <b/>
      <sz val="10"/>
      <color rgb="FFFF0000"/>
      <name val="Aptos"/>
      <family val="2"/>
    </font>
    <font>
      <b/>
      <u/>
      <sz val="10"/>
      <name val="Aptos"/>
      <family val="2"/>
    </font>
    <font>
      <sz val="11"/>
      <color indexed="8"/>
      <name val="Aptos Narrow"/>
      <family val="2"/>
      <scheme val="minor"/>
    </font>
    <font>
      <sz val="10"/>
      <color indexed="8"/>
      <name val="Aptos"/>
      <family val="2"/>
    </font>
    <font>
      <b/>
      <sz val="10"/>
      <color theme="1"/>
      <name val="Aptos"/>
      <family val="2"/>
    </font>
    <font>
      <b/>
      <sz val="10"/>
      <color indexed="8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2" applyFont="1"/>
    <xf numFmtId="39" fontId="4" fillId="0" borderId="0" xfId="2" applyNumberFormat="1" applyFont="1"/>
    <xf numFmtId="0" fontId="5" fillId="0" borderId="0" xfId="1" applyFont="1"/>
    <xf numFmtId="0" fontId="7" fillId="0" borderId="0" xfId="2" applyFont="1" applyAlignment="1">
      <alignment horizontal="right"/>
    </xf>
    <xf numFmtId="4" fontId="4" fillId="0" borderId="0" xfId="2" applyNumberFormat="1" applyFont="1"/>
    <xf numFmtId="3" fontId="8" fillId="0" borderId="0" xfId="2" applyNumberFormat="1" applyFont="1"/>
    <xf numFmtId="0" fontId="9" fillId="0" borderId="0" xfId="2" applyFont="1"/>
    <xf numFmtId="37" fontId="7" fillId="0" borderId="0" xfId="2" applyNumberFormat="1" applyFont="1"/>
    <xf numFmtId="164" fontId="4" fillId="0" borderId="0" xfId="2" applyNumberFormat="1" applyFont="1"/>
    <xf numFmtId="37" fontId="7" fillId="0" borderId="1" xfId="2" applyNumberFormat="1" applyFont="1" applyBorder="1"/>
    <xf numFmtId="0" fontId="7" fillId="0" borderId="0" xfId="2" applyFont="1"/>
    <xf numFmtId="39" fontId="11" fillId="0" borderId="0" xfId="3" applyNumberFormat="1" applyFont="1" applyAlignment="1">
      <alignment horizontal="right"/>
    </xf>
    <xf numFmtId="37" fontId="11" fillId="0" borderId="0" xfId="3" applyNumberFormat="1" applyFont="1" applyAlignment="1">
      <alignment horizontal="right"/>
    </xf>
    <xf numFmtId="4" fontId="4" fillId="0" borderId="0" xfId="2" applyNumberFormat="1" applyFont="1" applyAlignment="1">
      <alignment horizontal="left" vertical="center"/>
    </xf>
    <xf numFmtId="4" fontId="10" fillId="0" borderId="0" xfId="4" applyNumberFormat="1" applyAlignment="1" applyProtection="1">
      <alignment horizontal="left" vertical="center"/>
      <protection locked="0"/>
    </xf>
    <xf numFmtId="39" fontId="10" fillId="0" borderId="0" xfId="4" applyNumberFormat="1" applyAlignment="1" applyProtection="1">
      <alignment horizontal="right"/>
      <protection locked="0"/>
    </xf>
    <xf numFmtId="37" fontId="10" fillId="0" borderId="0" xfId="4" applyNumberFormat="1" applyAlignment="1" applyProtection="1">
      <alignment horizontal="right"/>
      <protection locked="0"/>
    </xf>
    <xf numFmtId="39" fontId="4" fillId="0" borderId="0" xfId="2" applyNumberFormat="1" applyFont="1" applyAlignment="1">
      <alignment horizontal="right"/>
    </xf>
    <xf numFmtId="37" fontId="4" fillId="0" borderId="0" xfId="2" applyNumberFormat="1" applyFont="1" applyAlignment="1">
      <alignment horizontal="right"/>
    </xf>
    <xf numFmtId="4" fontId="7" fillId="0" borderId="0" xfId="2" applyNumberFormat="1" applyFont="1" applyAlignment="1">
      <alignment horizontal="left" vertical="center"/>
    </xf>
    <xf numFmtId="39" fontId="7" fillId="0" borderId="1" xfId="2" applyNumberFormat="1" applyFont="1" applyBorder="1" applyAlignment="1">
      <alignment horizontal="right"/>
    </xf>
    <xf numFmtId="37" fontId="7" fillId="0" borderId="1" xfId="2" applyNumberFormat="1" applyFont="1" applyBorder="1" applyAlignment="1">
      <alignment horizontal="right"/>
    </xf>
    <xf numFmtId="165" fontId="4" fillId="0" borderId="0" xfId="2" applyNumberFormat="1" applyFont="1"/>
    <xf numFmtId="1" fontId="4" fillId="0" borderId="0" xfId="5" quotePrefix="1" applyNumberFormat="1" applyFont="1" applyFill="1" applyBorder="1" applyAlignment="1">
      <alignment horizontal="left" vertical="center"/>
    </xf>
    <xf numFmtId="4" fontId="11" fillId="0" borderId="0" xfId="4" applyNumberFormat="1" applyFont="1" applyAlignment="1" applyProtection="1">
      <alignment horizontal="left" vertical="center"/>
      <protection locked="0"/>
    </xf>
    <xf numFmtId="0" fontId="4" fillId="0" borderId="0" xfId="2" quotePrefix="1" applyFont="1" applyAlignment="1">
      <alignment horizontal="left" vertical="center"/>
    </xf>
    <xf numFmtId="0" fontId="7" fillId="0" borderId="0" xfId="2" applyFont="1" applyAlignment="1">
      <alignment horizontal="center" vertical="center" wrapText="1"/>
    </xf>
    <xf numFmtId="3" fontId="6" fillId="0" borderId="0" xfId="2" applyNumberFormat="1" applyFont="1"/>
    <xf numFmtId="0" fontId="1" fillId="0" borderId="2" xfId="1" applyBorder="1"/>
    <xf numFmtId="0" fontId="2" fillId="0" borderId="2" xfId="1" applyFont="1" applyBorder="1"/>
    <xf numFmtId="0" fontId="5" fillId="0" borderId="2" xfId="1" applyFont="1" applyBorder="1"/>
    <xf numFmtId="3" fontId="6" fillId="0" borderId="2" xfId="2" applyNumberFormat="1" applyFont="1" applyBorder="1"/>
    <xf numFmtId="0" fontId="4" fillId="0" borderId="2" xfId="2" applyFont="1" applyBorder="1"/>
    <xf numFmtId="0" fontId="7" fillId="0" borderId="2" xfId="2" applyFont="1" applyBorder="1" applyAlignment="1">
      <alignment horizontal="right"/>
    </xf>
    <xf numFmtId="3" fontId="6" fillId="2" borderId="1" xfId="2" applyNumberFormat="1" applyFont="1" applyFill="1" applyBorder="1"/>
    <xf numFmtId="4" fontId="4" fillId="0" borderId="3" xfId="2" applyNumberFormat="1" applyFont="1" applyBorder="1"/>
    <xf numFmtId="37" fontId="11" fillId="0" borderId="0" xfId="1" applyNumberFormat="1" applyFont="1" applyAlignment="1">
      <alignment horizontal="right"/>
    </xf>
    <xf numFmtId="37" fontId="11" fillId="0" borderId="1" xfId="1" applyNumberFormat="1" applyFont="1" applyBorder="1" applyAlignment="1">
      <alignment horizontal="right"/>
    </xf>
    <xf numFmtId="37" fontId="7" fillId="2" borderId="1" xfId="2" applyNumberFormat="1" applyFont="1" applyFill="1" applyBorder="1" applyAlignment="1">
      <alignment horizontal="right"/>
    </xf>
    <xf numFmtId="0" fontId="12" fillId="0" borderId="0" xfId="1" applyFont="1" applyAlignment="1">
      <alignment horizontal="right"/>
    </xf>
    <xf numFmtId="37" fontId="1" fillId="0" borderId="0" xfId="1" applyNumberFormat="1" applyAlignment="1">
      <alignment horizontal="right"/>
    </xf>
    <xf numFmtId="39" fontId="1" fillId="0" borderId="0" xfId="1" applyNumberFormat="1" applyAlignment="1">
      <alignment horizontal="center"/>
    </xf>
    <xf numFmtId="39" fontId="1" fillId="0" borderId="0" xfId="1" applyNumberFormat="1" applyAlignment="1">
      <alignment horizontal="right"/>
    </xf>
    <xf numFmtId="4" fontId="1" fillId="0" borderId="0" xfId="1" applyNumberFormat="1" applyAlignment="1">
      <alignment horizontal="left" vertical="center"/>
    </xf>
    <xf numFmtId="39" fontId="11" fillId="0" borderId="0" xfId="4" applyNumberFormat="1" applyFont="1" applyAlignment="1" applyProtection="1">
      <alignment horizontal="right"/>
      <protection locked="0"/>
    </xf>
    <xf numFmtId="37" fontId="11" fillId="0" borderId="0" xfId="4" applyNumberFormat="1" applyFont="1" applyAlignment="1" applyProtection="1">
      <alignment horizontal="right"/>
      <protection locked="0"/>
    </xf>
    <xf numFmtId="39" fontId="11" fillId="0" borderId="0" xfId="4" applyNumberFormat="1" applyFont="1" applyAlignment="1">
      <alignment horizontal="right"/>
    </xf>
    <xf numFmtId="37" fontId="11" fillId="0" borderId="0" xfId="4" applyNumberFormat="1" applyFont="1" applyAlignment="1">
      <alignment horizontal="right"/>
    </xf>
    <xf numFmtId="4" fontId="2" fillId="0" borderId="0" xfId="1" applyNumberFormat="1" applyFont="1" applyAlignment="1">
      <alignment horizontal="left" vertical="center"/>
    </xf>
    <xf numFmtId="39" fontId="13" fillId="2" borderId="1" xfId="4" applyNumberFormat="1" applyFont="1" applyFill="1" applyBorder="1" applyAlignment="1">
      <alignment horizontal="right"/>
    </xf>
    <xf numFmtId="37" fontId="13" fillId="2" borderId="1" xfId="4" applyNumberFormat="1" applyFont="1" applyFill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7" fillId="0" borderId="0" xfId="2" applyFont="1" applyAlignment="1">
      <alignment horizontal="left" vertical="center"/>
    </xf>
  </cellXfs>
  <cellStyles count="6">
    <cellStyle name="Comma 2" xfId="5" xr:uid="{994680D6-96DA-48B5-86A3-CA06DF8BB7CC}"/>
    <cellStyle name="Normal" xfId="0" builtinId="0"/>
    <cellStyle name="Normal 2" xfId="4" xr:uid="{6D5D9AE3-7C4B-43D7-BD51-ABD51A662066}"/>
    <cellStyle name="Normal 2 2" xfId="2" xr:uid="{C9C50B83-87B5-49AC-AB11-9480E089A499}"/>
    <cellStyle name="Normal 3" xfId="3" xr:uid="{C404CF3E-E2AD-4970-87C3-63A948BB351A}"/>
    <cellStyle name="Normal 4" xfId="1" xr:uid="{73DC2FB4-76F7-4A5F-9143-6CE9E796E1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21FEF-6E8B-4742-9EB3-5ABAF85D7B61}">
  <dimension ref="A2:Q111"/>
  <sheetViews>
    <sheetView tabSelected="1" workbookViewId="0">
      <selection activeCell="F111" sqref="F111"/>
    </sheetView>
  </sheetViews>
  <sheetFormatPr defaultRowHeight="15" x14ac:dyDescent="0.25"/>
  <cols>
    <col min="1" max="1" width="9" style="2"/>
    <col min="2" max="2" width="9.875" style="2" customWidth="1"/>
    <col min="3" max="3" width="40.625" style="2" customWidth="1"/>
    <col min="4" max="4" width="12.625" style="2" customWidth="1"/>
    <col min="5" max="5" width="14" style="2" customWidth="1"/>
    <col min="6" max="6" width="12.875" style="2" customWidth="1"/>
    <col min="7" max="7" width="9" style="2"/>
    <col min="8" max="8" width="27.375" style="2" customWidth="1"/>
    <col min="9" max="9" width="9" style="1"/>
    <col min="10" max="10" width="12.5" style="1" customWidth="1"/>
    <col min="11" max="11" width="27" style="1" bestFit="1" customWidth="1"/>
    <col min="12" max="12" width="11.125" style="1" customWidth="1"/>
    <col min="13" max="13" width="13.875" style="1" customWidth="1"/>
    <col min="14" max="14" width="8.625" style="1" bestFit="1" customWidth="1"/>
    <col min="15" max="16" width="9" style="1"/>
    <col min="17" max="17" width="8.625" style="1" bestFit="1" customWidth="1"/>
    <col min="18" max="16384" width="9" style="1"/>
  </cols>
  <sheetData>
    <row r="2" spans="2:11" x14ac:dyDescent="0.25">
      <c r="B2" s="22" t="s">
        <v>46</v>
      </c>
      <c r="C2" s="22"/>
      <c r="D2" s="3"/>
    </row>
    <row r="3" spans="2:11" x14ac:dyDescent="0.25">
      <c r="B3" s="22" t="s">
        <v>52</v>
      </c>
      <c r="C3" s="22" t="s">
        <v>47</v>
      </c>
      <c r="D3" s="29"/>
      <c r="E3" s="29"/>
      <c r="F3" s="29"/>
    </row>
    <row r="4" spans="2:11" ht="27" x14ac:dyDescent="0.25">
      <c r="C4" s="55" t="s">
        <v>44</v>
      </c>
      <c r="D4" s="29" t="s">
        <v>43</v>
      </c>
      <c r="E4" s="29" t="s">
        <v>42</v>
      </c>
      <c r="F4" s="29" t="s">
        <v>41</v>
      </c>
    </row>
    <row r="6" spans="2:11" ht="41.25" customHeight="1" x14ac:dyDescent="0.25">
      <c r="C6" s="27" t="s">
        <v>39</v>
      </c>
      <c r="D6" s="48">
        <v>15070</v>
      </c>
      <c r="E6" s="47">
        <v>11063.38</v>
      </c>
      <c r="F6" s="39">
        <f>SUM(D6-E6)</f>
        <v>4006.6200000000008</v>
      </c>
    </row>
    <row r="7" spans="2:11" ht="32.25" customHeight="1" x14ac:dyDescent="0.25">
      <c r="C7" s="27" t="s">
        <v>38</v>
      </c>
      <c r="D7" s="48">
        <v>0</v>
      </c>
      <c r="E7" s="47">
        <v>1497.9</v>
      </c>
      <c r="F7" s="39">
        <f>SUM(D7-E7)</f>
        <v>-1497.9</v>
      </c>
    </row>
    <row r="8" spans="2:11" x14ac:dyDescent="0.25">
      <c r="C8" s="27" t="s">
        <v>37</v>
      </c>
      <c r="D8" s="48">
        <v>51850</v>
      </c>
      <c r="E8" s="47">
        <v>63383.11</v>
      </c>
      <c r="F8" s="39">
        <f>SUM(D8-E8)</f>
        <v>-11533.11</v>
      </c>
      <c r="H8" s="51"/>
      <c r="I8" s="43"/>
    </row>
    <row r="9" spans="2:11" x14ac:dyDescent="0.25">
      <c r="C9" s="27" t="s">
        <v>35</v>
      </c>
      <c r="D9" s="48">
        <v>2030</v>
      </c>
      <c r="E9" s="47">
        <v>0</v>
      </c>
      <c r="F9" s="39">
        <f>SUM(D9-E9)</f>
        <v>2030</v>
      </c>
      <c r="G9" s="54"/>
      <c r="H9" s="51"/>
      <c r="I9" s="43"/>
      <c r="J9" s="43"/>
      <c r="K9" s="45"/>
    </row>
    <row r="10" spans="2:11" x14ac:dyDescent="0.25">
      <c r="C10" s="27" t="s">
        <v>33</v>
      </c>
      <c r="D10" s="48">
        <v>0</v>
      </c>
      <c r="E10" s="47">
        <v>250</v>
      </c>
      <c r="F10" s="39">
        <f>SUM(D10-E10)</f>
        <v>-250</v>
      </c>
      <c r="G10" s="54"/>
      <c r="H10" s="51"/>
      <c r="I10" s="43"/>
      <c r="J10" s="43"/>
      <c r="K10" s="45"/>
    </row>
    <row r="11" spans="2:11" x14ac:dyDescent="0.25">
      <c r="C11" s="27" t="s">
        <v>32</v>
      </c>
      <c r="D11" s="48">
        <v>4400</v>
      </c>
      <c r="E11" s="47">
        <v>3645.88</v>
      </c>
      <c r="F11" s="39">
        <f>SUM(D11-E11)</f>
        <v>754.11999999999989</v>
      </c>
      <c r="G11" s="54"/>
      <c r="H11" s="51"/>
      <c r="I11" s="43"/>
      <c r="J11" s="43"/>
      <c r="K11" s="45"/>
    </row>
    <row r="12" spans="2:11" x14ac:dyDescent="0.25">
      <c r="C12" s="27" t="s">
        <v>31</v>
      </c>
      <c r="D12" s="48">
        <v>600</v>
      </c>
      <c r="E12" s="47">
        <v>238.5</v>
      </c>
      <c r="F12" s="39">
        <f>SUM(D12-E12)</f>
        <v>361.5</v>
      </c>
      <c r="G12" s="54"/>
      <c r="H12" s="51"/>
      <c r="I12" s="43"/>
      <c r="J12" s="43"/>
      <c r="K12" s="45"/>
    </row>
    <row r="13" spans="2:11" x14ac:dyDescent="0.25">
      <c r="C13" s="27" t="s">
        <v>30</v>
      </c>
      <c r="D13" s="48">
        <v>15720</v>
      </c>
      <c r="E13" s="47">
        <v>8339.32</v>
      </c>
      <c r="F13" s="39">
        <f>SUM(D13-E13)</f>
        <v>7380.68</v>
      </c>
      <c r="G13" s="54"/>
      <c r="H13" s="51"/>
      <c r="I13" s="43"/>
      <c r="J13" s="43"/>
      <c r="K13" s="45"/>
    </row>
    <row r="14" spans="2:11" x14ac:dyDescent="0.25">
      <c r="C14" s="27" t="s">
        <v>29</v>
      </c>
      <c r="D14" s="48">
        <v>8500</v>
      </c>
      <c r="E14" s="47">
        <v>7200</v>
      </c>
      <c r="F14" s="39">
        <f>SUM(D14-E14)</f>
        <v>1300</v>
      </c>
      <c r="G14" s="54"/>
      <c r="H14" s="51"/>
      <c r="I14" s="43"/>
      <c r="J14" s="43"/>
      <c r="K14" s="45"/>
    </row>
    <row r="15" spans="2:11" x14ac:dyDescent="0.25">
      <c r="C15" s="27" t="s">
        <v>28</v>
      </c>
      <c r="D15" s="48">
        <v>3370</v>
      </c>
      <c r="E15" s="47">
        <v>1195.28</v>
      </c>
      <c r="F15" s="39">
        <f>SUM(D15-E15)</f>
        <v>2174.7200000000003</v>
      </c>
      <c r="G15" s="54"/>
      <c r="H15" s="51"/>
      <c r="I15" s="43"/>
      <c r="J15" s="43"/>
      <c r="K15" s="45"/>
    </row>
    <row r="16" spans="2:11" x14ac:dyDescent="0.25">
      <c r="C16" s="27" t="s">
        <v>51</v>
      </c>
      <c r="D16" s="48">
        <v>0</v>
      </c>
      <c r="E16" s="47">
        <v>0</v>
      </c>
      <c r="F16" s="39">
        <f>SUM(D16-E16)</f>
        <v>0</v>
      </c>
      <c r="G16" s="54"/>
      <c r="H16" s="51"/>
      <c r="I16" s="43"/>
      <c r="J16" s="43"/>
      <c r="K16" s="45"/>
    </row>
    <row r="17" spans="3:11" x14ac:dyDescent="0.25">
      <c r="C17" s="27" t="s">
        <v>50</v>
      </c>
      <c r="D17" s="48">
        <v>-680</v>
      </c>
      <c r="E17" s="47">
        <v>0</v>
      </c>
      <c r="F17" s="39">
        <f>SUM(D17-E17)</f>
        <v>-680</v>
      </c>
      <c r="G17" s="54"/>
      <c r="H17" s="51"/>
      <c r="I17" s="43"/>
      <c r="J17" s="43"/>
      <c r="K17" s="45"/>
    </row>
    <row r="18" spans="3:11" x14ac:dyDescent="0.25">
      <c r="C18" s="27" t="s">
        <v>27</v>
      </c>
      <c r="D18" s="48">
        <v>7090</v>
      </c>
      <c r="E18" s="47">
        <v>5238</v>
      </c>
      <c r="F18" s="39">
        <f>SUM(D18-E18)</f>
        <v>1852</v>
      </c>
      <c r="G18" s="54"/>
      <c r="H18" s="51"/>
      <c r="I18" s="43"/>
      <c r="J18" s="43"/>
      <c r="K18" s="45"/>
    </row>
    <row r="19" spans="3:11" x14ac:dyDescent="0.25">
      <c r="C19" s="27" t="s">
        <v>49</v>
      </c>
      <c r="D19" s="48">
        <v>0</v>
      </c>
      <c r="E19" s="47">
        <v>0</v>
      </c>
      <c r="F19" s="39">
        <f>SUM(D19-E19)</f>
        <v>0</v>
      </c>
      <c r="G19" s="54"/>
      <c r="H19" s="51"/>
      <c r="I19" s="43"/>
      <c r="J19" s="43"/>
      <c r="K19" s="45"/>
    </row>
    <row r="20" spans="3:11" x14ac:dyDescent="0.25">
      <c r="C20" s="27" t="s">
        <v>25</v>
      </c>
      <c r="D20" s="48">
        <v>130060</v>
      </c>
      <c r="E20" s="47">
        <v>125976.29</v>
      </c>
      <c r="F20" s="39">
        <f>SUM(D20-E20)</f>
        <v>4083.7100000000064</v>
      </c>
      <c r="G20" s="54"/>
      <c r="H20" s="51"/>
      <c r="I20" s="43"/>
      <c r="J20" s="43"/>
      <c r="K20" s="45"/>
    </row>
    <row r="21" spans="3:11" x14ac:dyDescent="0.25">
      <c r="C21" s="27" t="s">
        <v>24</v>
      </c>
      <c r="D21" s="48">
        <v>45870</v>
      </c>
      <c r="E21" s="47">
        <v>55210.51</v>
      </c>
      <c r="F21" s="39">
        <f>SUM(D21-E21)</f>
        <v>-9340.510000000002</v>
      </c>
      <c r="G21" s="54"/>
      <c r="H21" s="51"/>
      <c r="I21" s="43"/>
      <c r="J21" s="43"/>
      <c r="K21" s="45"/>
    </row>
    <row r="22" spans="3:11" x14ac:dyDescent="0.25">
      <c r="C22" s="27" t="s">
        <v>23</v>
      </c>
      <c r="D22" s="48">
        <v>1860</v>
      </c>
      <c r="E22" s="47">
        <v>2010</v>
      </c>
      <c r="F22" s="39">
        <f>SUM(D22-E22)</f>
        <v>-150</v>
      </c>
      <c r="G22" s="54"/>
      <c r="H22" s="51"/>
      <c r="I22" s="43"/>
      <c r="J22" s="43"/>
      <c r="K22" s="45"/>
    </row>
    <row r="23" spans="3:11" x14ac:dyDescent="0.25">
      <c r="C23" s="27" t="s">
        <v>22</v>
      </c>
      <c r="D23" s="48">
        <v>11780</v>
      </c>
      <c r="E23" s="47">
        <v>13950</v>
      </c>
      <c r="F23" s="39">
        <f>SUM(D23-E23)</f>
        <v>-2170</v>
      </c>
      <c r="G23" s="54"/>
      <c r="H23" s="51"/>
      <c r="I23" s="43"/>
      <c r="J23" s="43"/>
      <c r="K23" s="45"/>
    </row>
    <row r="24" spans="3:11" x14ac:dyDescent="0.25">
      <c r="C24" s="27" t="s">
        <v>21</v>
      </c>
      <c r="D24" s="48">
        <v>101230</v>
      </c>
      <c r="E24" s="47">
        <v>102580</v>
      </c>
      <c r="F24" s="39">
        <f>SUM(D24-E24)</f>
        <v>-1350</v>
      </c>
      <c r="H24" s="51"/>
      <c r="I24" s="43"/>
      <c r="J24" s="43"/>
      <c r="K24" s="45"/>
    </row>
    <row r="25" spans="3:11" x14ac:dyDescent="0.25">
      <c r="C25" s="27" t="s">
        <v>20</v>
      </c>
      <c r="D25" s="48">
        <v>760</v>
      </c>
      <c r="E25" s="47">
        <v>870</v>
      </c>
      <c r="F25" s="39">
        <f>SUM(D25-E25)</f>
        <v>-110</v>
      </c>
      <c r="H25" s="51"/>
      <c r="I25" s="43"/>
      <c r="J25" s="43"/>
      <c r="K25" s="45"/>
    </row>
    <row r="26" spans="3:11" x14ac:dyDescent="0.25">
      <c r="C26" s="27" t="s">
        <v>48</v>
      </c>
      <c r="D26" s="48">
        <v>290510</v>
      </c>
      <c r="E26" s="47">
        <v>300020</v>
      </c>
      <c r="F26" s="39">
        <f>SUM(D26-E26)</f>
        <v>-9510</v>
      </c>
      <c r="H26" s="51"/>
      <c r="I26" s="43"/>
      <c r="J26" s="43"/>
      <c r="K26" s="45"/>
    </row>
    <row r="27" spans="3:11" x14ac:dyDescent="0.25">
      <c r="C27" s="27" t="s">
        <v>19</v>
      </c>
      <c r="D27" s="48">
        <v>3670</v>
      </c>
      <c r="E27" s="47">
        <v>4050</v>
      </c>
      <c r="F27" s="39">
        <f>SUM(D27-E27)</f>
        <v>-380</v>
      </c>
      <c r="H27" s="51"/>
      <c r="I27" s="43"/>
      <c r="J27" s="43"/>
      <c r="K27" s="45"/>
    </row>
    <row r="28" spans="3:11" x14ac:dyDescent="0.25">
      <c r="C28" s="27" t="s">
        <v>18</v>
      </c>
      <c r="D28" s="48">
        <v>10350</v>
      </c>
      <c r="E28" s="47">
        <v>8430</v>
      </c>
      <c r="F28" s="39">
        <f>SUM(D28-E28)</f>
        <v>1920</v>
      </c>
      <c r="H28" s="51"/>
      <c r="I28" s="43"/>
      <c r="J28" s="43"/>
      <c r="K28" s="45"/>
    </row>
    <row r="29" spans="3:11" x14ac:dyDescent="0.25">
      <c r="C29" s="27" t="s">
        <v>17</v>
      </c>
      <c r="D29" s="48">
        <v>115080</v>
      </c>
      <c r="E29" s="47">
        <v>129590</v>
      </c>
      <c r="F29" s="39">
        <f>SUM(D29-E29)</f>
        <v>-14510</v>
      </c>
      <c r="H29" s="51"/>
      <c r="I29" s="43"/>
      <c r="J29" s="43"/>
      <c r="K29" s="45"/>
    </row>
    <row r="30" spans="3:11" x14ac:dyDescent="0.25">
      <c r="C30" s="27" t="s">
        <v>16</v>
      </c>
      <c r="D30" s="48">
        <v>0</v>
      </c>
      <c r="E30" s="47">
        <v>-5790</v>
      </c>
      <c r="F30" s="39">
        <f>SUM(D30-E30)</f>
        <v>5790</v>
      </c>
      <c r="H30" s="51"/>
      <c r="I30" s="43"/>
      <c r="J30" s="43"/>
      <c r="K30" s="45"/>
    </row>
    <row r="31" spans="3:11" x14ac:dyDescent="0.25">
      <c r="C31" s="27" t="s">
        <v>15</v>
      </c>
      <c r="D31" s="48">
        <v>-77860</v>
      </c>
      <c r="E31" s="47">
        <v>-54580</v>
      </c>
      <c r="F31" s="39">
        <f>SUM(D31-E31)</f>
        <v>-23280</v>
      </c>
      <c r="H31" s="51"/>
      <c r="I31" s="43"/>
      <c r="J31" s="43"/>
      <c r="K31" s="45"/>
    </row>
    <row r="32" spans="3:11" x14ac:dyDescent="0.25">
      <c r="C32" s="16"/>
      <c r="D32" s="50">
        <v>0</v>
      </c>
      <c r="E32" s="49">
        <v>0</v>
      </c>
      <c r="F32" s="39">
        <f>SUM(D32-E32)</f>
        <v>0</v>
      </c>
      <c r="H32" s="51"/>
      <c r="I32" s="43"/>
      <c r="J32" s="43"/>
      <c r="K32" s="45"/>
    </row>
    <row r="33" spans="2:17" x14ac:dyDescent="0.25">
      <c r="D33" s="53">
        <f>SUM(D6:D32)</f>
        <v>741260</v>
      </c>
      <c r="E33" s="52">
        <f>SUM(E6:E32)</f>
        <v>784368.16999999993</v>
      </c>
      <c r="F33" s="39">
        <f>SUM(D33-E33)</f>
        <v>-43108.169999999925</v>
      </c>
      <c r="H33" s="51"/>
      <c r="I33" s="43"/>
      <c r="J33" s="43"/>
      <c r="K33" s="45"/>
    </row>
    <row r="34" spans="2:17" x14ac:dyDescent="0.25">
      <c r="D34" s="50"/>
      <c r="E34" s="49"/>
      <c r="F34" s="39"/>
      <c r="H34" s="51"/>
      <c r="I34" s="43"/>
      <c r="J34" s="43"/>
      <c r="K34" s="45"/>
    </row>
    <row r="35" spans="2:17" x14ac:dyDescent="0.25">
      <c r="D35" s="50"/>
      <c r="E35" s="49"/>
      <c r="F35" s="39"/>
      <c r="H35" s="51"/>
      <c r="I35" s="43"/>
      <c r="J35" s="43"/>
      <c r="K35" s="45"/>
    </row>
    <row r="36" spans="2:17" x14ac:dyDescent="0.25">
      <c r="B36" s="22" t="s">
        <v>4</v>
      </c>
      <c r="D36" s="50"/>
      <c r="E36" s="49"/>
      <c r="F36" s="39"/>
      <c r="J36" s="43"/>
    </row>
    <row r="37" spans="2:17" x14ac:dyDescent="0.25">
      <c r="C37" s="27"/>
      <c r="D37" s="48"/>
      <c r="E37" s="47"/>
      <c r="F37" s="39"/>
      <c r="J37" s="43"/>
    </row>
    <row r="38" spans="2:17" ht="18" customHeight="1" x14ac:dyDescent="0.25">
      <c r="C38" s="27" t="s">
        <v>13</v>
      </c>
      <c r="D38" s="48">
        <v>-95000</v>
      </c>
      <c r="E38" s="47">
        <v>-138669.73000000001</v>
      </c>
      <c r="F38" s="39">
        <f>SUM(D38-E38)</f>
        <v>43669.73000000001</v>
      </c>
      <c r="J38" s="43"/>
      <c r="K38" s="46"/>
      <c r="L38" s="43"/>
      <c r="M38" s="45"/>
      <c r="N38" s="43"/>
      <c r="O38" s="45"/>
      <c r="P38" s="44"/>
      <c r="Q38" s="43"/>
    </row>
    <row r="39" spans="2:17" x14ac:dyDescent="0.25">
      <c r="F39" s="39"/>
    </row>
    <row r="40" spans="2:17" x14ac:dyDescent="0.25">
      <c r="C40" s="42" t="s">
        <v>6</v>
      </c>
      <c r="D40" s="41">
        <f>SUM(D37:D39)</f>
        <v>-95000</v>
      </c>
      <c r="E40" s="41">
        <f>SUM(E37:E39)</f>
        <v>-138669.73000000001</v>
      </c>
      <c r="F40" s="40">
        <f>SUM(D40-E40)</f>
        <v>43669.73000000001</v>
      </c>
    </row>
    <row r="41" spans="2:17" x14ac:dyDescent="0.25">
      <c r="F41" s="39"/>
    </row>
    <row r="44" spans="2:17" x14ac:dyDescent="0.25">
      <c r="C44" s="9" t="s">
        <v>47</v>
      </c>
      <c r="D44" s="3"/>
      <c r="E44" s="3"/>
    </row>
    <row r="45" spans="2:17" x14ac:dyDescent="0.25">
      <c r="C45" s="3" t="s">
        <v>4</v>
      </c>
      <c r="D45" s="3"/>
      <c r="E45" s="8">
        <f>E40</f>
        <v>-138669.73000000001</v>
      </c>
    </row>
    <row r="46" spans="2:17" x14ac:dyDescent="0.25">
      <c r="C46" s="3" t="s">
        <v>3</v>
      </c>
      <c r="D46" s="7">
        <f>SUM(E6:E20)</f>
        <v>228027.65999999997</v>
      </c>
      <c r="E46" s="3"/>
    </row>
    <row r="47" spans="2:17" s="2" customFormat="1" x14ac:dyDescent="0.25">
      <c r="C47" s="3" t="s">
        <v>2</v>
      </c>
      <c r="D47" s="7">
        <f>E21</f>
        <v>55210.51</v>
      </c>
      <c r="E47" s="3"/>
      <c r="I47" s="1"/>
      <c r="J47" s="1"/>
      <c r="K47" s="1"/>
      <c r="L47" s="1"/>
      <c r="M47" s="1"/>
      <c r="N47" s="1"/>
      <c r="O47" s="1"/>
      <c r="P47" s="1"/>
      <c r="Q47" s="1"/>
    </row>
    <row r="48" spans="2:17" x14ac:dyDescent="0.25">
      <c r="C48" s="3" t="s">
        <v>1</v>
      </c>
      <c r="D48" s="7">
        <f>SUM(E22:E32)</f>
        <v>501130</v>
      </c>
      <c r="E48" s="38">
        <f>SUM(D46:D48)</f>
        <v>784368.16999999993</v>
      </c>
    </row>
    <row r="49" spans="1:8" x14ac:dyDescent="0.25">
      <c r="C49" s="6" t="s">
        <v>0</v>
      </c>
      <c r="D49" s="3"/>
      <c r="E49" s="37">
        <f>E45+E48</f>
        <v>645698.43999999994</v>
      </c>
      <c r="F49" s="5"/>
    </row>
    <row r="50" spans="1:8" x14ac:dyDescent="0.25">
      <c r="C50" s="6"/>
      <c r="D50" s="3"/>
      <c r="E50" s="30"/>
      <c r="F50" s="5"/>
    </row>
    <row r="51" spans="1:8" x14ac:dyDescent="0.25">
      <c r="C51" s="6"/>
      <c r="D51" s="3"/>
      <c r="E51" s="30"/>
      <c r="F51" s="5"/>
    </row>
    <row r="52" spans="1:8" s="31" customFormat="1" ht="15.75" thickBot="1" x14ac:dyDescent="0.3">
      <c r="A52" s="32"/>
      <c r="B52" s="32"/>
      <c r="C52" s="36"/>
      <c r="D52" s="35"/>
      <c r="E52" s="34"/>
      <c r="F52" s="33"/>
      <c r="G52" s="32"/>
      <c r="H52" s="32"/>
    </row>
    <row r="53" spans="1:8" x14ac:dyDescent="0.25">
      <c r="C53" s="6"/>
      <c r="D53" s="3"/>
      <c r="E53" s="30"/>
      <c r="F53" s="5"/>
    </row>
    <row r="55" spans="1:8" x14ac:dyDescent="0.25">
      <c r="B55" s="22" t="s">
        <v>46</v>
      </c>
      <c r="C55" s="22"/>
      <c r="D55" s="3"/>
      <c r="E55" s="3"/>
      <c r="F55" s="3"/>
    </row>
    <row r="56" spans="1:8" x14ac:dyDescent="0.25">
      <c r="B56" s="22" t="s">
        <v>45</v>
      </c>
      <c r="C56" s="22" t="s">
        <v>5</v>
      </c>
      <c r="D56" s="29"/>
      <c r="E56" s="29"/>
      <c r="F56" s="29"/>
    </row>
    <row r="57" spans="1:8" ht="27" x14ac:dyDescent="0.25">
      <c r="B57" s="16"/>
      <c r="C57" s="22" t="s">
        <v>44</v>
      </c>
      <c r="D57" s="29" t="s">
        <v>43</v>
      </c>
      <c r="E57" s="29" t="s">
        <v>42</v>
      </c>
      <c r="F57" s="29" t="s">
        <v>41</v>
      </c>
    </row>
    <row r="58" spans="1:8" x14ac:dyDescent="0.25">
      <c r="B58" s="16"/>
      <c r="C58" s="16"/>
      <c r="D58" s="29"/>
      <c r="E58" s="29"/>
      <c r="F58" s="29"/>
    </row>
    <row r="59" spans="1:8" x14ac:dyDescent="0.25">
      <c r="B59" s="16"/>
      <c r="C59" s="27" t="s">
        <v>40</v>
      </c>
      <c r="D59" s="19">
        <v>24000</v>
      </c>
      <c r="E59" s="18">
        <v>43513.06</v>
      </c>
      <c r="F59" s="25">
        <f>SUM(D59-E59)</f>
        <v>-19513.059999999998</v>
      </c>
    </row>
    <row r="60" spans="1:8" x14ac:dyDescent="0.25">
      <c r="B60" s="16"/>
      <c r="C60" s="27" t="s">
        <v>39</v>
      </c>
      <c r="D60" s="19">
        <v>1000</v>
      </c>
      <c r="E60" s="18">
        <v>1369.2</v>
      </c>
      <c r="F60" s="25">
        <f>SUM(D60-E60)</f>
        <v>-369.20000000000005</v>
      </c>
    </row>
    <row r="61" spans="1:8" x14ac:dyDescent="0.25">
      <c r="B61" s="16"/>
      <c r="C61" s="27" t="s">
        <v>38</v>
      </c>
      <c r="D61" s="19">
        <v>2860</v>
      </c>
      <c r="E61" s="18">
        <v>10610.13</v>
      </c>
      <c r="F61" s="25">
        <f>SUM(D61-E61)</f>
        <v>-7750.1299999999992</v>
      </c>
    </row>
    <row r="62" spans="1:8" x14ac:dyDescent="0.25">
      <c r="B62" s="16"/>
      <c r="C62" s="27" t="s">
        <v>37</v>
      </c>
      <c r="D62" s="19">
        <v>71300</v>
      </c>
      <c r="E62" s="18">
        <v>84915</v>
      </c>
      <c r="F62" s="25">
        <f>SUM(D62-E62)</f>
        <v>-13615</v>
      </c>
    </row>
    <row r="63" spans="1:8" x14ac:dyDescent="0.25">
      <c r="B63" s="16"/>
      <c r="C63" s="27" t="s">
        <v>36</v>
      </c>
      <c r="D63" s="19">
        <v>0</v>
      </c>
      <c r="E63" s="18">
        <v>0</v>
      </c>
      <c r="F63" s="25">
        <f>SUM(D63-E63)</f>
        <v>0</v>
      </c>
    </row>
    <row r="64" spans="1:8" x14ac:dyDescent="0.25">
      <c r="B64" s="16"/>
      <c r="C64" s="27" t="s">
        <v>35</v>
      </c>
      <c r="D64" s="19">
        <v>0</v>
      </c>
      <c r="E64" s="18">
        <v>0</v>
      </c>
      <c r="F64" s="25">
        <f>SUM(D64-E64)</f>
        <v>0</v>
      </c>
    </row>
    <row r="65" spans="2:6" x14ac:dyDescent="0.25">
      <c r="B65" s="16"/>
      <c r="C65" s="27" t="s">
        <v>34</v>
      </c>
      <c r="D65" s="19">
        <v>790</v>
      </c>
      <c r="E65" s="18">
        <v>1239.92</v>
      </c>
      <c r="F65" s="25">
        <f>SUM(D65-E65)</f>
        <v>-449.92000000000007</v>
      </c>
    </row>
    <row r="66" spans="2:6" x14ac:dyDescent="0.25">
      <c r="B66" s="16"/>
      <c r="C66" s="27" t="s">
        <v>33</v>
      </c>
      <c r="D66" s="19">
        <v>800</v>
      </c>
      <c r="E66" s="18">
        <v>84</v>
      </c>
      <c r="F66" s="25">
        <f>SUM(D66-E66)</f>
        <v>716</v>
      </c>
    </row>
    <row r="67" spans="2:6" x14ac:dyDescent="0.25">
      <c r="B67" s="16"/>
      <c r="C67" s="27" t="s">
        <v>32</v>
      </c>
      <c r="D67" s="19">
        <v>1520</v>
      </c>
      <c r="E67" s="18">
        <v>2187.52</v>
      </c>
      <c r="F67" s="25">
        <f>SUM(D67-E67)</f>
        <v>-667.52</v>
      </c>
    </row>
    <row r="68" spans="2:6" x14ac:dyDescent="0.25">
      <c r="B68" s="16"/>
      <c r="C68" s="27" t="s">
        <v>31</v>
      </c>
      <c r="D68" s="19">
        <v>6600</v>
      </c>
      <c r="E68" s="18">
        <v>556.5</v>
      </c>
      <c r="F68" s="25">
        <f>SUM(D68-E68)</f>
        <v>6043.5</v>
      </c>
    </row>
    <row r="69" spans="2:6" x14ac:dyDescent="0.25">
      <c r="B69" s="16"/>
      <c r="C69" s="27" t="s">
        <v>30</v>
      </c>
      <c r="D69" s="19">
        <v>4460</v>
      </c>
      <c r="E69" s="18">
        <v>4748.93</v>
      </c>
      <c r="F69" s="25">
        <f>SUM(D69-E69)</f>
        <v>-288.93000000000029</v>
      </c>
    </row>
    <row r="70" spans="2:6" x14ac:dyDescent="0.25">
      <c r="B70" s="16"/>
      <c r="C70" s="27" t="s">
        <v>29</v>
      </c>
      <c r="D70" s="19">
        <v>18030</v>
      </c>
      <c r="E70" s="18">
        <v>16800</v>
      </c>
      <c r="F70" s="25">
        <f>SUM(D70-E70)</f>
        <v>1230</v>
      </c>
    </row>
    <row r="71" spans="2:6" x14ac:dyDescent="0.25">
      <c r="B71" s="16"/>
      <c r="C71" s="27" t="s">
        <v>28</v>
      </c>
      <c r="D71" s="19">
        <v>6000</v>
      </c>
      <c r="E71" s="18">
        <v>3004.22</v>
      </c>
      <c r="F71" s="25">
        <f>SUM(D71-E71)</f>
        <v>2995.78</v>
      </c>
    </row>
    <row r="72" spans="2:6" x14ac:dyDescent="0.25">
      <c r="B72" s="28"/>
      <c r="C72" s="27" t="s">
        <v>27</v>
      </c>
      <c r="D72" s="19">
        <v>15750</v>
      </c>
      <c r="E72" s="18">
        <v>12972</v>
      </c>
      <c r="F72" s="25">
        <f>SUM(D72-E72)</f>
        <v>2778</v>
      </c>
    </row>
    <row r="73" spans="2:6" x14ac:dyDescent="0.25">
      <c r="B73" s="16"/>
      <c r="C73" s="27" t="s">
        <v>26</v>
      </c>
      <c r="D73" s="19">
        <v>620</v>
      </c>
      <c r="E73" s="18">
        <v>1015</v>
      </c>
      <c r="F73" s="25">
        <f>SUM(D73-E73)</f>
        <v>-395</v>
      </c>
    </row>
    <row r="74" spans="2:6" x14ac:dyDescent="0.25">
      <c r="B74" s="16"/>
      <c r="C74" s="27" t="s">
        <v>25</v>
      </c>
      <c r="D74" s="19">
        <v>399120</v>
      </c>
      <c r="E74" s="18">
        <v>385745.12</v>
      </c>
      <c r="F74" s="25">
        <f>SUM(D74-E74)</f>
        <v>13374.880000000005</v>
      </c>
    </row>
    <row r="75" spans="2:6" x14ac:dyDescent="0.25">
      <c r="B75" s="16"/>
      <c r="C75" s="27" t="s">
        <v>24</v>
      </c>
      <c r="D75" s="19">
        <v>3330</v>
      </c>
      <c r="E75" s="18">
        <v>20937.88</v>
      </c>
      <c r="F75" s="25">
        <f>SUM(D75-E75)</f>
        <v>-17607.88</v>
      </c>
    </row>
    <row r="76" spans="2:6" x14ac:dyDescent="0.25">
      <c r="B76" s="16"/>
      <c r="C76" s="27" t="s">
        <v>23</v>
      </c>
      <c r="D76" s="19">
        <v>1860</v>
      </c>
      <c r="E76" s="18">
        <v>2010</v>
      </c>
      <c r="F76" s="25">
        <f>SUM(D76-E76)</f>
        <v>-150</v>
      </c>
    </row>
    <row r="77" spans="2:6" x14ac:dyDescent="0.25">
      <c r="B77" s="16"/>
      <c r="C77" s="27" t="s">
        <v>22</v>
      </c>
      <c r="D77" s="19">
        <v>1700</v>
      </c>
      <c r="E77" s="18">
        <v>720</v>
      </c>
      <c r="F77" s="25">
        <f>SUM(D77-E77)</f>
        <v>980</v>
      </c>
    </row>
    <row r="78" spans="2:6" x14ac:dyDescent="0.25">
      <c r="B78" s="16"/>
      <c r="C78" s="27" t="s">
        <v>21</v>
      </c>
      <c r="D78" s="19">
        <v>151730</v>
      </c>
      <c r="E78" s="18">
        <v>150680</v>
      </c>
      <c r="F78" s="25">
        <f>SUM(D78-E78)</f>
        <v>1050</v>
      </c>
    </row>
    <row r="79" spans="2:6" x14ac:dyDescent="0.25">
      <c r="B79" s="16"/>
      <c r="C79" s="27" t="s">
        <v>20</v>
      </c>
      <c r="D79" s="19">
        <v>4550</v>
      </c>
      <c r="E79" s="18">
        <v>5240</v>
      </c>
      <c r="F79" s="25">
        <f>SUM(D79-E79)</f>
        <v>-690</v>
      </c>
    </row>
    <row r="80" spans="2:6" x14ac:dyDescent="0.25">
      <c r="B80" s="16"/>
      <c r="C80" s="27" t="s">
        <v>19</v>
      </c>
      <c r="D80" s="19">
        <v>2060</v>
      </c>
      <c r="E80" s="18">
        <v>2280</v>
      </c>
      <c r="F80" s="25">
        <f>SUM(D80-E80)</f>
        <v>-220</v>
      </c>
    </row>
    <row r="81" spans="2:6" x14ac:dyDescent="0.25">
      <c r="B81" s="28"/>
      <c r="C81" s="27" t="s">
        <v>18</v>
      </c>
      <c r="D81" s="19">
        <v>15690</v>
      </c>
      <c r="E81" s="18">
        <v>13380</v>
      </c>
      <c r="F81" s="25">
        <f>SUM(D81-E81)</f>
        <v>2310</v>
      </c>
    </row>
    <row r="82" spans="2:6" x14ac:dyDescent="0.25">
      <c r="B82" s="16"/>
      <c r="C82" s="27" t="s">
        <v>17</v>
      </c>
      <c r="D82" s="19">
        <v>115080</v>
      </c>
      <c r="E82" s="18">
        <v>129590</v>
      </c>
      <c r="F82" s="25">
        <f>SUM(D82-E82)</f>
        <v>-14510</v>
      </c>
    </row>
    <row r="83" spans="2:6" x14ac:dyDescent="0.25">
      <c r="B83" s="26"/>
      <c r="C83" s="27" t="s">
        <v>16</v>
      </c>
      <c r="D83" s="19">
        <v>0</v>
      </c>
      <c r="E83" s="18">
        <v>-5190</v>
      </c>
      <c r="F83" s="25">
        <f>SUM(D83-E83)</f>
        <v>5190</v>
      </c>
    </row>
    <row r="84" spans="2:6" x14ac:dyDescent="0.25">
      <c r="B84" s="26"/>
      <c r="C84" s="27" t="s">
        <v>15</v>
      </c>
      <c r="D84" s="19">
        <v>-14290</v>
      </c>
      <c r="E84" s="18">
        <v>-15570</v>
      </c>
      <c r="F84" s="25">
        <f>SUM(D84-E84)</f>
        <v>1280</v>
      </c>
    </row>
    <row r="85" spans="2:6" x14ac:dyDescent="0.25">
      <c r="B85" s="26"/>
      <c r="C85" s="16"/>
      <c r="D85" s="15"/>
      <c r="E85" s="20"/>
      <c r="F85" s="25">
        <f>SUM(D85-E85)</f>
        <v>0</v>
      </c>
    </row>
    <row r="86" spans="2:6" x14ac:dyDescent="0.25">
      <c r="B86" s="16"/>
      <c r="C86" s="16"/>
      <c r="D86" s="24">
        <f>SUM(D59:D85)</f>
        <v>834560</v>
      </c>
      <c r="E86" s="23">
        <f>SUM(E58:E85)</f>
        <v>872838.48</v>
      </c>
      <c r="F86" s="11">
        <f>SUM(D86-E86)</f>
        <v>-38278.479999999981</v>
      </c>
    </row>
    <row r="87" spans="2:6" x14ac:dyDescent="0.25">
      <c r="B87" s="16"/>
      <c r="C87" s="16"/>
      <c r="D87" s="21"/>
      <c r="E87" s="20"/>
      <c r="F87" s="11"/>
    </row>
    <row r="88" spans="2:6" x14ac:dyDescent="0.25">
      <c r="B88" s="16"/>
      <c r="C88" s="16"/>
      <c r="D88" s="21"/>
      <c r="E88" s="20"/>
      <c r="F88" s="11"/>
    </row>
    <row r="89" spans="2:6" x14ac:dyDescent="0.25">
      <c r="B89" s="22" t="s">
        <v>4</v>
      </c>
      <c r="C89" s="16"/>
      <c r="D89" s="21"/>
      <c r="E89" s="20"/>
      <c r="F89" s="11"/>
    </row>
    <row r="90" spans="2:6" x14ac:dyDescent="0.25">
      <c r="B90" s="16"/>
      <c r="C90" s="17" t="s">
        <v>14</v>
      </c>
      <c r="D90" s="19">
        <v>-192330</v>
      </c>
      <c r="E90" s="18">
        <v>-321505.03000000003</v>
      </c>
      <c r="F90" s="11">
        <f>SUM(D90-E90)</f>
        <v>129175.03000000003</v>
      </c>
    </row>
    <row r="91" spans="2:6" x14ac:dyDescent="0.25">
      <c r="B91" s="16"/>
      <c r="C91" s="17" t="s">
        <v>13</v>
      </c>
      <c r="D91" s="19">
        <v>-444000</v>
      </c>
      <c r="E91" s="18">
        <v>-514484.74</v>
      </c>
      <c r="F91" s="11">
        <f>SUM(D91-E91)</f>
        <v>70484.739999999991</v>
      </c>
    </row>
    <row r="92" spans="2:6" x14ac:dyDescent="0.25">
      <c r="B92" s="16"/>
      <c r="C92" s="17" t="s">
        <v>12</v>
      </c>
      <c r="D92" s="19">
        <v>-195580</v>
      </c>
      <c r="E92" s="18">
        <v>-242623.88</v>
      </c>
      <c r="F92" s="11">
        <f>SUM(D92-E92)</f>
        <v>47043.880000000005</v>
      </c>
    </row>
    <row r="93" spans="2:6" x14ac:dyDescent="0.25">
      <c r="B93" s="16"/>
      <c r="C93" s="17" t="s">
        <v>11</v>
      </c>
      <c r="D93" s="19">
        <v>-19990</v>
      </c>
      <c r="E93" s="18">
        <v>-28577.53</v>
      </c>
      <c r="F93" s="11">
        <f>SUM(D93-E93)</f>
        <v>8587.5299999999988</v>
      </c>
    </row>
    <row r="94" spans="2:6" x14ac:dyDescent="0.25">
      <c r="B94" s="16"/>
      <c r="C94" s="17" t="s">
        <v>10</v>
      </c>
      <c r="D94" s="19">
        <v>-40120</v>
      </c>
      <c r="E94" s="18">
        <v>-73663.539999999994</v>
      </c>
      <c r="F94" s="11">
        <f>SUM(D94-E94)</f>
        <v>33543.539999999994</v>
      </c>
    </row>
    <row r="95" spans="2:6" x14ac:dyDescent="0.25">
      <c r="B95" s="16"/>
      <c r="C95" s="17" t="s">
        <v>9</v>
      </c>
      <c r="D95" s="19">
        <v>-99780</v>
      </c>
      <c r="E95" s="18">
        <v>-189608.64</v>
      </c>
      <c r="F95" s="11">
        <f>SUM(D95-E95)</f>
        <v>89828.640000000014</v>
      </c>
    </row>
    <row r="96" spans="2:6" x14ac:dyDescent="0.25">
      <c r="B96" s="16"/>
      <c r="C96" s="17" t="s">
        <v>8</v>
      </c>
      <c r="D96" s="19"/>
      <c r="E96" s="18">
        <v>-147.05000000000001</v>
      </c>
      <c r="F96" s="11">
        <f>SUM(D96-E96)</f>
        <v>147.05000000000001</v>
      </c>
    </row>
    <row r="97" spans="2:6" x14ac:dyDescent="0.25">
      <c r="B97" s="16"/>
      <c r="C97" s="17" t="s">
        <v>7</v>
      </c>
      <c r="D97" s="15"/>
      <c r="E97" s="14"/>
      <c r="F97" s="11"/>
    </row>
    <row r="98" spans="2:6" x14ac:dyDescent="0.25">
      <c r="B98" s="16"/>
      <c r="C98" s="16"/>
      <c r="D98" s="15"/>
      <c r="E98" s="14"/>
      <c r="F98" s="11"/>
    </row>
    <row r="99" spans="2:6" x14ac:dyDescent="0.25">
      <c r="B99" s="3"/>
      <c r="C99" s="3"/>
      <c r="D99" s="12">
        <f>SUM(D90:D98)</f>
        <v>-991800</v>
      </c>
      <c r="E99" s="12">
        <f>SUM(E90:E98)</f>
        <v>-1370610.41</v>
      </c>
      <c r="F99" s="11">
        <f>SUM(D99-E99)</f>
        <v>378810.40999999992</v>
      </c>
    </row>
    <row r="100" spans="2:6" x14ac:dyDescent="0.25">
      <c r="B100" s="3"/>
      <c r="C100" s="3"/>
      <c r="D100" s="13"/>
      <c r="E100" s="13"/>
      <c r="F100" s="11"/>
    </row>
    <row r="101" spans="2:6" x14ac:dyDescent="0.25">
      <c r="B101" s="3"/>
      <c r="C101" s="3"/>
      <c r="D101" s="13"/>
      <c r="E101" s="13"/>
      <c r="F101" s="11"/>
    </row>
    <row r="102" spans="2:6" x14ac:dyDescent="0.25">
      <c r="B102" s="3"/>
      <c r="C102" s="6" t="s">
        <v>6</v>
      </c>
      <c r="D102" s="12">
        <f>D86+D99</f>
        <v>-157240</v>
      </c>
      <c r="E102" s="12">
        <f>E86+E99</f>
        <v>-497771.92999999993</v>
      </c>
      <c r="F102" s="11">
        <f>SUM(D102-E102)</f>
        <v>340531.92999999993</v>
      </c>
    </row>
    <row r="103" spans="2:6" x14ac:dyDescent="0.25">
      <c r="B103" s="3"/>
      <c r="C103" s="6"/>
      <c r="D103" s="10"/>
      <c r="E103" s="10"/>
      <c r="F103" s="10"/>
    </row>
    <row r="104" spans="2:6" x14ac:dyDescent="0.25">
      <c r="B104" s="3"/>
      <c r="C104" s="3"/>
      <c r="D104" s="3"/>
      <c r="E104" s="3"/>
      <c r="F104" s="3"/>
    </row>
    <row r="105" spans="2:6" x14ac:dyDescent="0.25">
      <c r="B105" s="3"/>
      <c r="C105" s="9" t="s">
        <v>5</v>
      </c>
      <c r="D105" s="3"/>
      <c r="E105" s="3"/>
      <c r="F105" s="3"/>
    </row>
    <row r="106" spans="2:6" x14ac:dyDescent="0.25">
      <c r="B106" s="3"/>
      <c r="C106" s="3" t="s">
        <v>4</v>
      </c>
      <c r="D106" s="3"/>
      <c r="E106" s="8">
        <f>E99</f>
        <v>-1370610.41</v>
      </c>
      <c r="F106" s="3"/>
    </row>
    <row r="107" spans="2:6" x14ac:dyDescent="0.25">
      <c r="B107" s="3"/>
      <c r="C107" s="3" t="s">
        <v>3</v>
      </c>
      <c r="D107" s="7">
        <f>SUM(E59:E74)</f>
        <v>568760.6</v>
      </c>
      <c r="E107" s="3"/>
      <c r="F107" s="3"/>
    </row>
    <row r="108" spans="2:6" x14ac:dyDescent="0.25">
      <c r="B108" s="3"/>
      <c r="C108" s="3" t="s">
        <v>2</v>
      </c>
      <c r="D108" s="7">
        <f>E75</f>
        <v>20937.88</v>
      </c>
      <c r="E108" s="3"/>
      <c r="F108" s="3"/>
    </row>
    <row r="109" spans="2:6" x14ac:dyDescent="0.25">
      <c r="B109" s="3"/>
      <c r="C109" s="3" t="s">
        <v>1</v>
      </c>
      <c r="D109" s="7">
        <f>SUM(E76:E84)</f>
        <v>283140</v>
      </c>
      <c r="E109" s="7">
        <f>SUM(D107:D109)</f>
        <v>872838.48</v>
      </c>
      <c r="F109" s="3"/>
    </row>
    <row r="110" spans="2:6" x14ac:dyDescent="0.25">
      <c r="B110" s="3"/>
      <c r="C110" s="6" t="s">
        <v>0</v>
      </c>
      <c r="D110" s="3"/>
      <c r="E110" s="37">
        <f>E106+E109</f>
        <v>-497771.92999999993</v>
      </c>
      <c r="F110" s="5"/>
    </row>
    <row r="111" spans="2:6" x14ac:dyDescent="0.25">
      <c r="B111" s="3"/>
      <c r="C111" s="3"/>
      <c r="D111" s="3"/>
      <c r="E111" s="4"/>
      <c r="F1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Parking Accounts Webpage 24-25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Mulry, Tina</dc:creator>
  <cp:lastModifiedBy>Mulry, Tina</cp:lastModifiedBy>
  <dcterms:created xsi:type="dcterms:W3CDTF">2025-06-10T13:28:54Z</dcterms:created>
  <dcterms:modified xsi:type="dcterms:W3CDTF">2025-06-10T13:30:04Z</dcterms:modified>
</cp:coreProperties>
</file>