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hared\Ward Budgets\"/>
    </mc:Choice>
  </mc:AlternateContent>
  <xr:revisionPtr revIDLastSave="0" documentId="13_ncr:1_{5BDF16B3-3F69-435E-BC12-F1338117C13C}" xr6:coauthVersionLast="47" xr6:coauthVersionMax="47" xr10:uidLastSave="{00000000-0000-0000-0000-000000000000}"/>
  <bookViews>
    <workbookView xWindow="-108" yWindow="-108" windowWidth="23256" windowHeight="12576" tabRatio="768" firstSheet="3" activeTab="4" xr2:uid="{00000000-000D-0000-FFFF-FFFF00000000}"/>
  </bookViews>
  <sheets>
    <sheet name="BROADMEAD" sheetId="1" r:id="rId1"/>
    <sheet name="CHERITON" sheetId="2" r:id="rId2"/>
    <sheet name="EAST FOLKESTONE" sheetId="3" r:id="rId3"/>
    <sheet name="FOLKESTONE CENTRAL" sheetId="4" r:id="rId4"/>
    <sheet name="FOLKESTONE HARBOUR" sheetId="5" r:id="rId5"/>
    <sheet name="HYTHE" sheetId="6" r:id="rId6"/>
    <sheet name="HYTHE RURAL" sheetId="7" r:id="rId7"/>
    <sheet name="NEW ROMNEY" sheetId="8" r:id="rId8"/>
    <sheet name="NORTH DOWNS EAST" sheetId="9" r:id="rId9"/>
    <sheet name="NORTH DOWNS WEST" sheetId="10" r:id="rId10"/>
    <sheet name="ROMNEY MARSH" sheetId="11" r:id="rId11"/>
    <sheet name="SANDGATE &amp; WF" sheetId="12" r:id="rId12"/>
    <sheet name="WALLAND &amp; DENGE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8" i="13" l="1"/>
  <c r="D9" i="13" s="1"/>
  <c r="D10" i="13" s="1"/>
  <c r="D11" i="13" s="1"/>
  <c r="D36" i="4"/>
  <c r="D37" i="4" s="1"/>
  <c r="D38" i="4" s="1"/>
  <c r="D39" i="4" s="1"/>
  <c r="D40" i="4" s="1"/>
  <c r="D41" i="4" s="1"/>
  <c r="D42" i="4" s="1"/>
  <c r="D20" i="12"/>
  <c r="D21" i="12" s="1"/>
  <c r="D22" i="12" s="1"/>
  <c r="D23" i="12" s="1"/>
  <c r="D9" i="3"/>
  <c r="D10" i="3" s="1"/>
  <c r="D11" i="3" s="1"/>
  <c r="D12" i="3" s="1"/>
  <c r="D13" i="3" s="1"/>
  <c r="D9" i="10"/>
  <c r="D10" i="10" s="1"/>
  <c r="D11" i="10" s="1"/>
  <c r="D7" i="12"/>
  <c r="D8" i="12" s="1"/>
  <c r="D9" i="12" s="1"/>
  <c r="D10" i="12" s="1"/>
  <c r="D20" i="7"/>
  <c r="D9" i="2"/>
  <c r="D10" i="2" s="1"/>
  <c r="D11" i="2" s="1"/>
  <c r="D12" i="2" s="1"/>
  <c r="D13" i="2" s="1"/>
  <c r="D14" i="2" s="1"/>
  <c r="D15" i="2" s="1"/>
  <c r="D16" i="2" s="1"/>
  <c r="D25" i="10"/>
  <c r="D26" i="10" s="1"/>
  <c r="D27" i="10" s="1"/>
  <c r="D28" i="10" s="1"/>
  <c r="D29" i="10" s="1"/>
  <c r="D30" i="10" s="1"/>
  <c r="D31" i="10" s="1"/>
  <c r="D23" i="13"/>
  <c r="D24" i="13" s="1"/>
  <c r="D25" i="13" s="1"/>
  <c r="D26" i="13" s="1"/>
  <c r="D27" i="13" s="1"/>
  <c r="D34" i="2"/>
  <c r="D35" i="2" s="1"/>
  <c r="D36" i="2" s="1"/>
  <c r="D37" i="2" s="1"/>
  <c r="D23" i="2"/>
  <c r="D24" i="2" s="1"/>
  <c r="D25" i="2" s="1"/>
  <c r="D26" i="2" s="1"/>
  <c r="D27" i="2" s="1"/>
  <c r="D28" i="2" s="1"/>
  <c r="D9" i="1"/>
  <c r="D10" i="1" s="1"/>
  <c r="D11" i="1" s="1"/>
  <c r="D12" i="1" s="1"/>
  <c r="D13" i="1" s="1"/>
  <c r="D14" i="1" s="1"/>
  <c r="D15" i="1" s="1"/>
  <c r="D16" i="1" s="1"/>
  <c r="D17" i="1" s="1"/>
  <c r="D8" i="1"/>
</calcChain>
</file>

<file path=xl/sharedStrings.xml><?xml version="1.0" encoding="utf-8"?>
<sst xmlns="http://schemas.openxmlformats.org/spreadsheetml/2006/main" count="392" uniqueCount="172">
  <si>
    <t>Description</t>
  </si>
  <si>
    <t>Date</t>
  </si>
  <si>
    <t>£ Spent</t>
  </si>
  <si>
    <t>£ Balance</t>
  </si>
  <si>
    <t>FOLKESTONE HARBOUR</t>
  </si>
  <si>
    <t>COUNCILLOR GODDARD</t>
  </si>
  <si>
    <t>NORTH DOWNS EAST</t>
  </si>
  <si>
    <t>COUNCILLOR GODFREY</t>
  </si>
  <si>
    <t>NORTH DOWNS WEST</t>
  </si>
  <si>
    <t>COUNCILLOR HOLLINGSBEE</t>
  </si>
  <si>
    <t>ROMNEY MARSH</t>
  </si>
  <si>
    <t>BROADMEAD</t>
  </si>
  <si>
    <t>CHERITON</t>
  </si>
  <si>
    <t>EAST FOLKESTONE</t>
  </si>
  <si>
    <t>FOLKESTONE CENTRAL</t>
  </si>
  <si>
    <t>HYTHE</t>
  </si>
  <si>
    <t>HYTHE RURAL</t>
  </si>
  <si>
    <t>NEW ROMNEY</t>
  </si>
  <si>
    <t>SANDGATE AND WEST FOLKESTONE</t>
  </si>
  <si>
    <t>WALLAND AND DENGE MARSH</t>
  </si>
  <si>
    <t xml:space="preserve"> </t>
  </si>
  <si>
    <t>COUNCILLOR SHOOB</t>
  </si>
  <si>
    <t>COUNCILLOR McCONVILLE</t>
  </si>
  <si>
    <t>COUNCILLOR MEADE</t>
  </si>
  <si>
    <t>COUNCILLOR DAVISON</t>
  </si>
  <si>
    <t>COUNCILLOR KEEN</t>
  </si>
  <si>
    <t>COUNCILLOR WING</t>
  </si>
  <si>
    <t>COUNCILLOR WIMBLE</t>
  </si>
  <si>
    <t>COUNCILLOR FULLER</t>
  </si>
  <si>
    <t>COUNCILLOR PRATER</t>
  </si>
  <si>
    <t>COUNCILLOR JIM MARTIN</t>
  </si>
  <si>
    <t>Spend</t>
  </si>
  <si>
    <t>Spent</t>
  </si>
  <si>
    <t>Balance</t>
  </si>
  <si>
    <t xml:space="preserve">COUNCILLOR ANITA JONES </t>
  </si>
  <si>
    <t>Strange Cargo</t>
  </si>
  <si>
    <t>Strange Cargp</t>
  </si>
  <si>
    <t>Hythe Bay School</t>
  </si>
  <si>
    <t>Harvey Grammar School</t>
  </si>
  <si>
    <t>Channel Rotary</t>
  </si>
  <si>
    <t xml:space="preserve">The Harvey Grammar School </t>
  </si>
  <si>
    <t xml:space="preserve">COUNCILLOR - Belinda Walker </t>
  </si>
  <si>
    <t>Harvey Grammer School</t>
  </si>
  <si>
    <t>COUNCILLOR Thomas</t>
  </si>
  <si>
    <t>New Romney Country Fayre</t>
  </si>
  <si>
    <t>The Harvey Grammar School</t>
  </si>
  <si>
    <t>COUNCILLOR COOPER</t>
  </si>
  <si>
    <t>Sunflower Memory Café</t>
  </si>
  <si>
    <t>COUNCILLOR SCOFFHAM</t>
  </si>
  <si>
    <t>Elham Village Hall</t>
  </si>
  <si>
    <t>COUNCILLOR P BLAKEMORE</t>
  </si>
  <si>
    <t>Folkestone Pride</t>
  </si>
  <si>
    <t xml:space="preserve">COUNCILLOR BUTCHER </t>
  </si>
  <si>
    <t>Custom Folkestone CIC</t>
  </si>
  <si>
    <t>Evington Village Hall</t>
  </si>
  <si>
    <t>Salus</t>
  </si>
  <si>
    <t>Folkestone Trawler Race</t>
  </si>
  <si>
    <t>Trawler Race</t>
  </si>
  <si>
    <t>COUNCILLOR LOCKWOOD</t>
  </si>
  <si>
    <t>COUNCILLOR ABENA AKUFFO-KELLY</t>
  </si>
  <si>
    <t>COUNCILLOR Liz McShane</t>
  </si>
  <si>
    <t>COUNCILLOR Bridget Chapman</t>
  </si>
  <si>
    <t>Fourth Wall</t>
  </si>
  <si>
    <t>Hawkinge Community Fridge</t>
  </si>
  <si>
    <t>Homestart</t>
  </si>
  <si>
    <t>Light up New Romney</t>
  </si>
  <si>
    <t>Pavement Pounders</t>
  </si>
  <si>
    <t>Custom Folkestone</t>
  </si>
  <si>
    <t>St Mary &amp; St Eanswythe</t>
  </si>
  <si>
    <t>Folkestone Sports Centre Trust</t>
  </si>
  <si>
    <t>COUNCILLOR SPEAKMAN</t>
  </si>
  <si>
    <t>Romney Marsh Community Hub</t>
  </si>
  <si>
    <t>COUNCILLOR A MARTIN</t>
  </si>
  <si>
    <t xml:space="preserve">Strange Cargo </t>
  </si>
  <si>
    <t>St Mary &amp; St Eanswythes PC</t>
  </si>
  <si>
    <t>Hythe Civic Society</t>
  </si>
  <si>
    <t>Folkestone Performing Arts</t>
  </si>
  <si>
    <t>COUNCILLOR HOLGATE</t>
  </si>
  <si>
    <t>Folk Performing Arts</t>
  </si>
  <si>
    <t>Sellindge Scouts</t>
  </si>
  <si>
    <t>COUNCILLOR M BLAKEMORE</t>
  </si>
  <si>
    <t>St Mary in the Marsh Project</t>
  </si>
  <si>
    <t>FYP - For Young People</t>
  </si>
  <si>
    <t>1st Cheriton Scouts</t>
  </si>
  <si>
    <t>Kent Coast Volunteering</t>
  </si>
  <si>
    <t>FHODS</t>
  </si>
  <si>
    <t>Robert Thompson Charity</t>
  </si>
  <si>
    <t>Hythe Rotary Club</t>
  </si>
  <si>
    <t>Newchurch PC</t>
  </si>
  <si>
    <t>Care 4 Calais</t>
  </si>
  <si>
    <t>1DegreeEast</t>
  </si>
  <si>
    <t xml:space="preserve">St Eanswythe School </t>
  </si>
  <si>
    <t>Brenzett &amp; Snargate PCC</t>
  </si>
  <si>
    <t>Folkestone Music Town</t>
  </si>
  <si>
    <t>Age UK</t>
  </si>
  <si>
    <t>Cheriton Scouts</t>
  </si>
  <si>
    <t>Jim Jam Arts</t>
  </si>
  <si>
    <t>Harbour Ward Community Garden</t>
  </si>
  <si>
    <t>Touchbase Care</t>
  </si>
  <si>
    <t>Lydd School Association</t>
  </si>
  <si>
    <t>Harbour Ward Residents Association</t>
  </si>
  <si>
    <t>Sellindge U16 Football</t>
  </si>
  <si>
    <t>COUNCILLOR E MARTIN</t>
  </si>
  <si>
    <t>Stanford &amp; Westenhanger History Society</t>
  </si>
  <si>
    <t>Touchbase</t>
  </si>
  <si>
    <t>Dymchurch Meeting Point</t>
  </si>
  <si>
    <t>Lymone Lunch Club for the over 50's</t>
  </si>
  <si>
    <t>Retrocadia/Cinque Ports Radio CIC</t>
  </si>
  <si>
    <t>Caring Altogether on Romney Marsh CARM</t>
  </si>
  <si>
    <t>Cheriton Bowls Club</t>
  </si>
  <si>
    <t>Sellindge Bowls Club</t>
  </si>
  <si>
    <t>New Romney in Bloom Community Group</t>
  </si>
  <si>
    <t>CARM Lydd Meeting Point</t>
  </si>
  <si>
    <t>Sandgate Heritage Trust</t>
  </si>
  <si>
    <t>COUNCILLOR GRANT</t>
  </si>
  <si>
    <t xml:space="preserve">Scouts Hut Dymchurch </t>
  </si>
  <si>
    <t>The Real Power OF Music CIC</t>
  </si>
  <si>
    <t>Ivychurch Parish Council</t>
  </si>
  <si>
    <t>Rhodes Minnis Community Defibrillator</t>
  </si>
  <si>
    <t>Academy</t>
  </si>
  <si>
    <t>Hythe Environmental Community Group</t>
  </si>
  <si>
    <t>Tyson Road Residents Group</t>
  </si>
  <si>
    <t>The Real Power of Music CIC</t>
  </si>
  <si>
    <t>Rainbow Centre</t>
  </si>
  <si>
    <t xml:space="preserve">Pavement Pounders </t>
  </si>
  <si>
    <t>Turner Schools</t>
  </si>
  <si>
    <t>Friends of Hythe Dementia</t>
  </si>
  <si>
    <t>New Romney Am Dram</t>
  </si>
  <si>
    <t>Simple Money Solutions</t>
  </si>
  <si>
    <t>Litter Picking Watch Romney Marsh</t>
  </si>
  <si>
    <t>Redoubt Sailing Club</t>
  </si>
  <si>
    <t>Hospitals of St Bartholomew and St John</t>
  </si>
  <si>
    <t>Our Lady of Good Counsel</t>
  </si>
  <si>
    <t>Folk Community Fridge</t>
  </si>
  <si>
    <t>Shepway Spectrum Arts</t>
  </si>
  <si>
    <t>FYP Youth Charity</t>
  </si>
  <si>
    <t>Folk Sports Centre Trust</t>
  </si>
  <si>
    <t>Elham Primary School</t>
  </si>
  <si>
    <t>Lydd Day queens Court</t>
  </si>
  <si>
    <t>Hawkinge Allotment Society</t>
  </si>
  <si>
    <t>Custom Food Lab CIC</t>
  </si>
  <si>
    <t>Hythe and Saltwood Sailing Club</t>
  </si>
  <si>
    <t>Dymchurch Day of Syn</t>
  </si>
  <si>
    <t>Folkestone Womens Forum</t>
  </si>
  <si>
    <t>Hawkinge Baptist Church - Impact Yout Club</t>
  </si>
  <si>
    <t>Parochial Church Council of the Ecclesiastical</t>
  </si>
  <si>
    <t>Parish of St Mary and St Ethelburga Lyminge</t>
  </si>
  <si>
    <t>ShivaNova Ltd</t>
  </si>
  <si>
    <t>Royal British Legion Cheriton and Morehall</t>
  </si>
  <si>
    <t>The Sage Network</t>
  </si>
  <si>
    <t>Folk Music Town</t>
  </si>
  <si>
    <t>Wild with Wheels</t>
  </si>
  <si>
    <t>Sandgate Society</t>
  </si>
  <si>
    <t>Folkestone First Timers</t>
  </si>
  <si>
    <t>Custom Food Lab</t>
  </si>
  <si>
    <t>Church of St Mary the Virgin, Stowting (Stour</t>
  </si>
  <si>
    <t>Downs Parish)</t>
  </si>
  <si>
    <t>Elmsted Parish Council</t>
  </si>
  <si>
    <t>RBL Cheriton and Morehall</t>
  </si>
  <si>
    <t>Folk Womens Forum</t>
  </si>
  <si>
    <t>The Real Power of music</t>
  </si>
  <si>
    <t>Sandgate Boules Club</t>
  </si>
  <si>
    <t>The Friends of Saltwood School</t>
  </si>
  <si>
    <t>Music and Art for Shepway Community</t>
  </si>
  <si>
    <t>Napier Friends</t>
  </si>
  <si>
    <t>New Romney in Bloom</t>
  </si>
  <si>
    <t>JAM</t>
  </si>
  <si>
    <t>MOLO Czechs&amp;Slovaks in Folkestone</t>
  </si>
  <si>
    <t>Hythe Bay Children Centre</t>
  </si>
  <si>
    <t>New Romney In Bloom Community Group</t>
  </si>
  <si>
    <t>Seabrook Primary School</t>
  </si>
  <si>
    <t>Folkestone Rescue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</si>
</sst>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.00_ ;[Red]\-#,##0.00\ "/>
    <numFmt numFmtId="165" formatCode="&quot;£&quot;#,##0.00"/>
    <numFmt numFmtId="166" formatCode="&quot;£&quot;#,##0"/>
  </numFmts>
  <fonts count="12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name val="Calibri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6" fontId="0" fillId="0" borderId="0" xfId="0" applyNumberFormat="1"/>
    <xf numFmtId="0" fontId="3" fillId="0" borderId="0" xfId="0" applyFont="1"/>
    <xf numFmtId="0" fontId="0" fillId="0" borderId="1" xfId="0" applyBorder="1"/>
    <xf numFmtId="14" fontId="0" fillId="0" borderId="1" xfId="0" applyNumberFormat="1" applyBorder="1"/>
    <xf numFmtId="0" fontId="6" fillId="0" borderId="0" xfId="0" applyFont="1"/>
    <xf numFmtId="0" fontId="0" fillId="0" borderId="1" xfId="0" applyBorder="1" applyAlignment="1">
      <alignment horizontal="left" wrapText="1"/>
    </xf>
    <xf numFmtId="0" fontId="5" fillId="0" borderId="0" xfId="0" applyFont="1"/>
    <xf numFmtId="0" fontId="5" fillId="0" borderId="1" xfId="0" applyFont="1" applyBorder="1"/>
    <xf numFmtId="0" fontId="0" fillId="0" borderId="0" xfId="0" applyAlignment="1">
      <alignment vertical="top"/>
    </xf>
    <xf numFmtId="0" fontId="5" fillId="0" borderId="0" xfId="0" applyFont="1" applyAlignment="1">
      <alignment horizontal="justify" vertical="top"/>
    </xf>
    <xf numFmtId="14" fontId="0" fillId="0" borderId="0" xfId="0" applyNumberFormat="1"/>
    <xf numFmtId="0" fontId="0" fillId="0" borderId="0" xfId="0" applyAlignment="1">
      <alignment wrapText="1"/>
    </xf>
    <xf numFmtId="2" fontId="0" fillId="0" borderId="1" xfId="0" applyNumberFormat="1" applyBorder="1"/>
    <xf numFmtId="6" fontId="5" fillId="0" borderId="0" xfId="0" applyNumberFormat="1" applyFont="1"/>
    <xf numFmtId="6" fontId="0" fillId="0" borderId="1" xfId="0" applyNumberFormat="1" applyBorder="1"/>
    <xf numFmtId="16" fontId="0" fillId="0" borderId="1" xfId="0" applyNumberFormat="1" applyBorder="1"/>
    <xf numFmtId="0" fontId="0" fillId="0" borderId="2" xfId="0" applyBorder="1" applyAlignment="1">
      <alignment horizontal="left" wrapText="1"/>
    </xf>
    <xf numFmtId="0" fontId="0" fillId="0" borderId="5" xfId="0" applyBorder="1"/>
    <xf numFmtId="0" fontId="0" fillId="0" borderId="5" xfId="0" applyBorder="1" applyAlignment="1">
      <alignment wrapText="1"/>
    </xf>
    <xf numFmtId="14" fontId="5" fillId="0" borderId="1" xfId="0" applyNumberFormat="1" applyFont="1" applyBorder="1"/>
    <xf numFmtId="0" fontId="0" fillId="0" borderId="0" xfId="0" applyAlignment="1">
      <alignment horizontal="right"/>
    </xf>
    <xf numFmtId="0" fontId="5" fillId="0" borderId="0" xfId="0" applyFont="1" applyAlignment="1">
      <alignment horizontal="left" wrapText="1"/>
    </xf>
    <xf numFmtId="16" fontId="0" fillId="0" borderId="0" xfId="0" applyNumberFormat="1"/>
    <xf numFmtId="0" fontId="8" fillId="0" borderId="1" xfId="0" applyFont="1" applyBorder="1"/>
    <xf numFmtId="0" fontId="5" fillId="0" borderId="1" xfId="0" applyFont="1" applyBorder="1" applyAlignment="1">
      <alignment wrapText="1"/>
    </xf>
    <xf numFmtId="43" fontId="0" fillId="0" borderId="0" xfId="0" applyNumberFormat="1"/>
    <xf numFmtId="0" fontId="5" fillId="0" borderId="0" xfId="0" applyFont="1" applyAlignment="1">
      <alignment wrapText="1"/>
    </xf>
    <xf numFmtId="0" fontId="7" fillId="0" borderId="0" xfId="0" applyFont="1"/>
    <xf numFmtId="14" fontId="5" fillId="0" borderId="4" xfId="0" applyNumberFormat="1" applyFont="1" applyBorder="1" applyAlignment="1">
      <alignment horizontal="right"/>
    </xf>
    <xf numFmtId="165" fontId="0" fillId="0" borderId="1" xfId="0" applyNumberFormat="1" applyBorder="1"/>
    <xf numFmtId="0" fontId="0" fillId="0" borderId="1" xfId="0" applyBorder="1" applyAlignment="1">
      <alignment wrapText="1"/>
    </xf>
    <xf numFmtId="165" fontId="0" fillId="0" borderId="0" xfId="0" applyNumberFormat="1"/>
    <xf numFmtId="0" fontId="0" fillId="0" borderId="0" xfId="0" applyAlignment="1">
      <alignment horizontal="left" wrapText="1"/>
    </xf>
    <xf numFmtId="6" fontId="0" fillId="0" borderId="0" xfId="0" applyNumberFormat="1" applyAlignment="1">
      <alignment horizontal="right"/>
    </xf>
    <xf numFmtId="0" fontId="9" fillId="0" borderId="1" xfId="0" applyFont="1" applyBorder="1"/>
    <xf numFmtId="0" fontId="0" fillId="0" borderId="3" xfId="0" applyBorder="1" applyAlignment="1">
      <alignment wrapText="1"/>
    </xf>
    <xf numFmtId="14" fontId="0" fillId="0" borderId="3" xfId="0" applyNumberFormat="1" applyBorder="1"/>
    <xf numFmtId="6" fontId="0" fillId="0" borderId="3" xfId="0" applyNumberFormat="1" applyBorder="1"/>
    <xf numFmtId="0" fontId="0" fillId="0" borderId="3" xfId="0" applyBorder="1"/>
    <xf numFmtId="0" fontId="0" fillId="0" borderId="2" xfId="0" applyBorder="1" applyAlignment="1">
      <alignment horizontal="right"/>
    </xf>
    <xf numFmtId="14" fontId="0" fillId="0" borderId="1" xfId="0" applyNumberFormat="1" applyBorder="1" applyAlignment="1">
      <alignment wrapText="1"/>
    </xf>
    <xf numFmtId="44" fontId="0" fillId="0" borderId="1" xfId="0" applyNumberFormat="1" applyBorder="1"/>
    <xf numFmtId="8" fontId="0" fillId="0" borderId="1" xfId="0" applyNumberFormat="1" applyBorder="1"/>
    <xf numFmtId="0" fontId="5" fillId="0" borderId="5" xfId="0" applyFont="1" applyBorder="1"/>
    <xf numFmtId="6" fontId="5" fillId="0" borderId="1" xfId="0" applyNumberFormat="1" applyFont="1" applyBorder="1"/>
    <xf numFmtId="6" fontId="0" fillId="0" borderId="5" xfId="0" applyNumberFormat="1" applyBorder="1"/>
    <xf numFmtId="164" fontId="0" fillId="0" borderId="0" xfId="0" applyNumberFormat="1"/>
    <xf numFmtId="0" fontId="10" fillId="0" borderId="0" xfId="0" applyFont="1"/>
    <xf numFmtId="8" fontId="0" fillId="0" borderId="3" xfId="0" applyNumberFormat="1" applyBorder="1"/>
    <xf numFmtId="0" fontId="5" fillId="0" borderId="0" xfId="0" applyFont="1" applyAlignment="1">
      <alignment horizontal="justify"/>
    </xf>
    <xf numFmtId="165" fontId="0" fillId="0" borderId="1" xfId="0" applyNumberFormat="1" applyBorder="1" applyAlignment="1">
      <alignment horizontal="right"/>
    </xf>
    <xf numFmtId="8" fontId="0" fillId="0" borderId="0" xfId="0" applyNumberFormat="1"/>
    <xf numFmtId="166" fontId="0" fillId="0" borderId="1" xfId="0" applyNumberFormat="1" applyBorder="1"/>
    <xf numFmtId="166" fontId="0" fillId="0" borderId="0" xfId="0" applyNumberFormat="1"/>
    <xf numFmtId="0" fontId="5" fillId="0" borderId="1" xfId="0" applyFont="1" applyBorder="1" applyAlignment="1">
      <alignment horizontal="justify"/>
    </xf>
    <xf numFmtId="166" fontId="0" fillId="0" borderId="5" xfId="0" applyNumberFormat="1" applyBorder="1"/>
    <xf numFmtId="2" fontId="0" fillId="0" borderId="5" xfId="0" applyNumberFormat="1" applyBorder="1"/>
    <xf numFmtId="165" fontId="5" fillId="0" borderId="1" xfId="0" applyNumberFormat="1" applyFont="1" applyBorder="1"/>
    <xf numFmtId="0" fontId="7" fillId="0" borderId="1" xfId="0" applyFont="1" applyBorder="1"/>
    <xf numFmtId="2" fontId="2" fillId="0" borderId="0" xfId="0" applyNumberFormat="1" applyFont="1" applyAlignment="1">
      <alignment horizontal="center"/>
    </xf>
    <xf numFmtId="2" fontId="0" fillId="0" borderId="0" xfId="0" applyNumberFormat="1"/>
    <xf numFmtId="8" fontId="0" fillId="0" borderId="1" xfId="0" applyNumberFormat="1" applyBorder="1" applyAlignment="1">
      <alignment horizontal="right"/>
    </xf>
    <xf numFmtId="8" fontId="0" fillId="0" borderId="0" xfId="0" applyNumberFormat="1" applyAlignment="1">
      <alignment horizontal="right"/>
    </xf>
    <xf numFmtId="0" fontId="0" fillId="0" borderId="5" xfId="0" applyBorder="1" applyAlignment="1">
      <alignment horizontal="left" wrapText="1"/>
    </xf>
    <xf numFmtId="8" fontId="5" fillId="0" borderId="1" xfId="0" applyNumberFormat="1" applyFont="1" applyBorder="1"/>
    <xf numFmtId="2" fontId="5" fillId="0" borderId="0" xfId="0" applyNumberFormat="1" applyFont="1"/>
    <xf numFmtId="2" fontId="5" fillId="0" borderId="3" xfId="0" applyNumberFormat="1" applyFont="1" applyBorder="1"/>
    <xf numFmtId="0" fontId="5" fillId="0" borderId="3" xfId="0" applyFont="1" applyBorder="1"/>
    <xf numFmtId="0" fontId="5" fillId="0" borderId="7" xfId="0" applyFont="1" applyBorder="1"/>
    <xf numFmtId="14" fontId="5" fillId="0" borderId="8" xfId="0" applyNumberFormat="1" applyFont="1" applyBorder="1"/>
    <xf numFmtId="2" fontId="5" fillId="0" borderId="2" xfId="0" applyNumberFormat="1" applyFont="1" applyBorder="1"/>
    <xf numFmtId="0" fontId="5" fillId="0" borderId="2" xfId="0" applyFont="1" applyBorder="1"/>
    <xf numFmtId="8" fontId="5" fillId="0" borderId="9" xfId="0" applyNumberFormat="1" applyFont="1" applyBorder="1"/>
    <xf numFmtId="14" fontId="5" fillId="0" borderId="6" xfId="0" applyNumberFormat="1" applyFont="1" applyBorder="1"/>
    <xf numFmtId="6" fontId="0" fillId="0" borderId="10" xfId="0" applyNumberFormat="1" applyBorder="1"/>
    <xf numFmtId="0" fontId="0" fillId="0" borderId="7" xfId="0" applyBorder="1"/>
    <xf numFmtId="0" fontId="0" fillId="0" borderId="6" xfId="0" applyBorder="1"/>
    <xf numFmtId="14" fontId="0" fillId="0" borderId="4" xfId="0" applyNumberFormat="1" applyBorder="1"/>
    <xf numFmtId="14" fontId="0" fillId="0" borderId="8" xfId="0" applyNumberFormat="1" applyBorder="1"/>
    <xf numFmtId="6" fontId="0" fillId="0" borderId="2" xfId="0" applyNumberFormat="1" applyBorder="1"/>
    <xf numFmtId="0" fontId="0" fillId="0" borderId="2" xfId="0" applyBorder="1" applyAlignment="1">
      <alignment wrapText="1"/>
    </xf>
    <xf numFmtId="6" fontId="0" fillId="0" borderId="9" xfId="0" applyNumberFormat="1" applyBorder="1"/>
    <xf numFmtId="8" fontId="0" fillId="0" borderId="10" xfId="0" applyNumberFormat="1" applyBorder="1"/>
    <xf numFmtId="0" fontId="0" fillId="0" borderId="2" xfId="0" applyBorder="1"/>
    <xf numFmtId="165" fontId="0" fillId="0" borderId="2" xfId="0" applyNumberFormat="1" applyBorder="1"/>
    <xf numFmtId="14" fontId="0" fillId="0" borderId="8" xfId="0" applyNumberFormat="1" applyBorder="1" applyAlignment="1">
      <alignment horizontal="right"/>
    </xf>
    <xf numFmtId="6" fontId="0" fillId="0" borderId="7" xfId="0" applyNumberFormat="1" applyBorder="1"/>
    <xf numFmtId="14" fontId="0" fillId="0" borderId="5" xfId="0" applyNumberFormat="1" applyBorder="1"/>
    <xf numFmtId="14" fontId="0" fillId="0" borderId="6" xfId="0" applyNumberFormat="1" applyBorder="1"/>
    <xf numFmtId="14" fontId="0" fillId="0" borderId="11" xfId="0" applyNumberFormat="1" applyBorder="1"/>
    <xf numFmtId="165" fontId="0" fillId="0" borderId="5" xfId="0" applyNumberFormat="1" applyBorder="1"/>
    <xf numFmtId="8" fontId="0" fillId="0" borderId="9" xfId="0" applyNumberFormat="1" applyBorder="1"/>
    <xf numFmtId="14" fontId="5" fillId="0" borderId="11" xfId="0" applyNumberFormat="1" applyFont="1" applyBorder="1"/>
    <xf numFmtId="8" fontId="0" fillId="0" borderId="2" xfId="0" applyNumberFormat="1" applyBorder="1"/>
    <xf numFmtId="165" fontId="0" fillId="0" borderId="10" xfId="0" applyNumberFormat="1" applyBorder="1"/>
    <xf numFmtId="0" fontId="5" fillId="0" borderId="2" xfId="0" applyFont="1" applyBorder="1" applyAlignment="1">
      <alignment wrapText="1"/>
    </xf>
    <xf numFmtId="14" fontId="0" fillId="0" borderId="4" xfId="0" applyNumberFormat="1" applyBorder="1" applyAlignment="1">
      <alignment horizontal="right"/>
    </xf>
    <xf numFmtId="8" fontId="0" fillId="0" borderId="10" xfId="0" applyNumberFormat="1" applyBorder="1" applyAlignment="1">
      <alignment horizontal="right"/>
    </xf>
    <xf numFmtId="165" fontId="0" fillId="0" borderId="2" xfId="0" applyNumberFormat="1" applyBorder="1" applyAlignment="1">
      <alignment horizontal="right"/>
    </xf>
    <xf numFmtId="0" fontId="5" fillId="0" borderId="2" xfId="0" applyFont="1" applyBorder="1" applyAlignment="1">
      <alignment horizontal="left" wrapText="1"/>
    </xf>
    <xf numFmtId="6" fontId="11" fillId="0" borderId="3" xfId="0" applyNumberFormat="1" applyFont="1" applyBorder="1"/>
    <xf numFmtId="14" fontId="3" fillId="0" borderId="0" xfId="0" applyNumberFormat="1" applyFont="1"/>
    <xf numFmtId="8" fontId="0" fillId="0" borderId="5" xfId="0" applyNumberFormat="1" applyBorder="1"/>
    <xf numFmtId="0" fontId="5" fillId="0" borderId="6" xfId="0" applyFont="1" applyBorder="1"/>
    <xf numFmtId="14" fontId="5" fillId="0" borderId="4" xfId="0" applyNumberFormat="1" applyFont="1" applyBorder="1"/>
    <xf numFmtId="6" fontId="5" fillId="0" borderId="10" xfId="0" applyNumberFormat="1" applyFont="1" applyBorder="1"/>
    <xf numFmtId="6" fontId="5" fillId="0" borderId="2" xfId="0" applyNumberFormat="1" applyFont="1" applyBorder="1"/>
    <xf numFmtId="6" fontId="5" fillId="0" borderId="9" xfId="0" applyNumberFormat="1" applyFont="1" applyBorder="1"/>
    <xf numFmtId="8" fontId="0" fillId="0" borderId="9" xfId="0" applyNumberFormat="1" applyBorder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87">
    <dxf>
      <numFmt numFmtId="12" formatCode="&quot;£&quot;#,##0.00;[Red]\-&quot;£&quot;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5" formatCode="&quot;£&quot;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"/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numFmt numFmtId="10" formatCode="&quot;£&quot;#,##0;[Red]\-&quot;£&quot;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dd/mm/yy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dd/mm/yy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2" formatCode="&quot;£&quot;#,##0.00;[Red]\-&quot;£&quot;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&quot;£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2" formatCode="&quot;£&quot;#,##0.00;[Red]\-&quot;£&quot;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2" formatCode="&quot;£&quot;#,##0.00;[Red]\-&quot;£&quot;#,##0.0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numFmt numFmtId="12" formatCode="&quot;£&quot;#,##0.00;[Red]\-&quot;£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9" formatCode="dd/mm/yy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2" formatCode="&quot;£&quot;#,##0.00;[Red]\-&quot;£&quot;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2" formatCode="&quot;£&quot;#,##0.00;[Red]\-&quot;£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2" formatCode="&quot;£&quot;#,##0.00;[Red]\-&quot;£&quot;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0" formatCode="&quot;£&quot;#,##0;[Red]\-&quot;£&quot;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0" formatCode="&quot;£&quot;#,##0;[Red]\-&quot;£&quot;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0" formatCode="&quot;£&quot;#,##0;[Red]\-&quot;£&quot;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d/mm/yy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0" formatCode="&quot;£&quot;#,##0;[Red]\-&quot;£&quot;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0" formatCode="&quot;£&quot;#,##0;[Red]\-&quot;£&quot;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0" formatCode="&quot;£&quot;#,##0;[Red]\-&quot;£&quot;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0" formatCode="&quot;£&quot;#,##0;[Red]\-&quot;£&quot;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dd/mm/yy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F4CC29-6D4A-4441-A348-76558B977868}" name="Table1" displayName="Table1" ref="A7:D23" totalsRowShown="0" headerRowDxfId="86" dataDxfId="84" headerRowBorderDxfId="85" tableBorderDxfId="83" totalsRowBorderDxfId="82">
  <autoFilter ref="A7:D23" xr:uid="{C2F4CC29-6D4A-4441-A348-76558B977868}"/>
  <tableColumns count="4">
    <tableColumn id="1" xr3:uid="{97990A4B-C335-4BF4-9CE1-1C559515EA30}" name="Date" dataDxfId="81"/>
    <tableColumn id="2" xr3:uid="{219CA804-413E-4C24-A763-3A9B0D38BC7C}" name="£ Spent" dataDxfId="80"/>
    <tableColumn id="3" xr3:uid="{B6FFEAD3-A065-43E4-B288-181D1BE03EA8}" name="Description" dataDxfId="79"/>
    <tableColumn id="4" xr3:uid="{28B8D247-0BE3-46EE-BBEB-568216CDEFAB}" name="£ Balance" dataDxfId="78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A5C3503-49B6-4E91-BC0B-63AD1DA4CD73}" name="Table2" displayName="Table2" ref="A22:D29" totalsRowShown="0" headerRowDxfId="77" headerRowBorderDxfId="76" tableBorderDxfId="75" totalsRowBorderDxfId="74">
  <autoFilter ref="A22:D29" xr:uid="{2A5C3503-49B6-4E91-BC0B-63AD1DA4CD73}"/>
  <tableColumns count="4">
    <tableColumn id="1" xr3:uid="{3FC54F55-93D1-4E67-98A8-05E3A7230CF5}" name="Date" dataDxfId="73"/>
    <tableColumn id="2" xr3:uid="{311EDF2E-5A2D-4649-B1CA-5299F37D54B8}" name="£ Spent" dataDxfId="72"/>
    <tableColumn id="3" xr3:uid="{4836D46B-6F50-4C52-8D23-757B1E88B01D}" name="Description" dataDxfId="71"/>
    <tableColumn id="4" xr3:uid="{7D4A02AF-66F2-43AC-B9AD-2717CF3F5130}" name="£ Balance" dataDxfId="70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01C707-3E92-4190-8776-6ECE0554CA7C}" name="Table3" displayName="Table3" ref="A33:D41" totalsRowShown="0" headerRowDxfId="69" headerRowBorderDxfId="68" tableBorderDxfId="67" totalsRowBorderDxfId="66">
  <autoFilter ref="A33:D41" xr:uid="{4801C707-3E92-4190-8776-6ECE0554CA7C}"/>
  <tableColumns count="4">
    <tableColumn id="1" xr3:uid="{AAFC058E-5A7E-4541-A822-D4D7E625FC8E}" name="Date" dataDxfId="65"/>
    <tableColumn id="2" xr3:uid="{34FAAF3B-5C0E-435B-987B-B518D7CCABD1}" name="£ Spent" dataDxfId="64"/>
    <tableColumn id="3" xr3:uid="{C31FA42D-E244-4576-AC3A-32A1AF112CD6}" name="Description" dataDxfId="63"/>
    <tableColumn id="4" xr3:uid="{8390F497-DA3E-43B5-A173-07F0A2251FF1}" name="£ Balance" dataDxfId="62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75E2978-5FE5-4E0F-9BBC-C31D765FCCCC}" name="Table6" displayName="Table6" ref="A8:D17" totalsRowShown="0" headerRowDxfId="61" headerRowBorderDxfId="60" tableBorderDxfId="59" totalsRowBorderDxfId="58">
  <autoFilter ref="A8:D17" xr:uid="{975E2978-5FE5-4E0F-9BBC-C31D765FCCCC}"/>
  <tableColumns count="4">
    <tableColumn id="1" xr3:uid="{B0004DDA-0487-4167-8EF0-F74A62CFA802}" name="Date" dataDxfId="57"/>
    <tableColumn id="2" xr3:uid="{DE7FBCAE-50B7-4FC3-BE72-9B01A3AE9309}" name="£ Spent" dataDxfId="56"/>
    <tableColumn id="3" xr3:uid="{28E28844-BB25-4FDE-9D31-D0753099DD1D}" name="Description" dataDxfId="55"/>
    <tableColumn id="4" xr3:uid="{D6854116-D8C1-49AD-A1C8-8736C1C93016}" name="£ Balance" dataDxfId="54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A84F112-F6DF-48BB-9532-3CF374B8832C}" name="Table10" displayName="Table10" ref="A8:D20" totalsRowShown="0" headerRowDxfId="53" headerRowBorderDxfId="52" tableBorderDxfId="51" totalsRowBorderDxfId="50">
  <autoFilter ref="A8:D20" xr:uid="{1A84F112-F6DF-48BB-9532-3CF374B8832C}"/>
  <tableColumns count="4">
    <tableColumn id="1" xr3:uid="{226528FD-9E02-4A40-B8B0-C874C39C0A0F}" name="Date" dataDxfId="49"/>
    <tableColumn id="2" xr3:uid="{962B69A1-4223-4297-A4DC-B3C02D3AE370}" name="£ Spent"/>
    <tableColumn id="3" xr3:uid="{2C627657-C663-4F3D-8F7F-AD21B4459A0A}" name="Description"/>
    <tableColumn id="4" xr3:uid="{F67137DF-DFF7-4675-8AB4-D525496018CC}" name="£ Balance" dataDxfId="48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396DC58-E1E1-4DFB-971E-9C5412AC14E1}" name="Table12" displayName="Table12" ref="A35:D46" totalsRowShown="0" headerRowDxfId="47" headerRowBorderDxfId="46" tableBorderDxfId="45" totalsRowBorderDxfId="44">
  <autoFilter ref="A35:D46" xr:uid="{9396DC58-E1E1-4DFB-971E-9C5412AC14E1}"/>
  <tableColumns count="4">
    <tableColumn id="1" xr3:uid="{6105278A-79AC-4F0D-AFA6-A8095C8D7AAF}" name="Date" dataDxfId="43"/>
    <tableColumn id="2" xr3:uid="{8709EFBB-CE63-4C50-97A5-7D0EB931DE7B}" name="£ Spent" dataDxfId="42"/>
    <tableColumn id="3" xr3:uid="{C7ABFAA1-0E42-4899-B0A8-CD9BE907F7EA}" name="Description" dataDxfId="41"/>
    <tableColumn id="4" xr3:uid="{14F7EDBC-CE28-4942-BE30-B585EC4A1C46}" name="£ Balance" dataDxfId="40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FAD311D-25FF-4139-AE46-9542F9AA6F6B}" name="Table7" displayName="Table7" ref="A19:D23" totalsRowShown="0" headerRowDxfId="39" headerRowBorderDxfId="38" tableBorderDxfId="37" totalsRowBorderDxfId="36">
  <autoFilter ref="A19:D23" xr:uid="{DFAD311D-25FF-4139-AE46-9542F9AA6F6B}"/>
  <tableColumns count="4">
    <tableColumn id="1" xr3:uid="{195D6D88-2AAE-4C79-A3CD-A2D2F4A0BBB1}" name="Date" dataDxfId="35"/>
    <tableColumn id="2" xr3:uid="{B4ED7230-4F47-466B-A585-9C4C962F205B}" name="£ Spent" dataDxfId="34"/>
    <tableColumn id="3" xr3:uid="{23BAC932-0AF6-420D-9783-721957AD4154}" name="Description"/>
    <tableColumn id="4" xr3:uid="{4B2FF7F3-A14F-4C55-AD6D-3F29E8EACFA3}" name="£ Balance" dataDxfId="33">
      <calculatedColumnFormula>SUM(D17-Table7[[#This Row],[£ Spent]])</calculatedColumnFormula>
    </tableColumn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E30F584-04F8-4509-AB25-46C8A2CFF3DB}" name="Table5" displayName="Table5" ref="A24:D33" totalsRowShown="0" headerRowDxfId="32" headerRowBorderDxfId="31" tableBorderDxfId="30">
  <autoFilter ref="A24:D33" xr:uid="{CE30F584-04F8-4509-AB25-46C8A2CFF3DB}"/>
  <tableColumns count="4">
    <tableColumn id="1" xr3:uid="{8282AD29-AEEA-4D96-90DB-865931850530}" name="Date" dataDxfId="29"/>
    <tableColumn id="2" xr3:uid="{458468D7-831A-450A-9CDA-6FB738C7267B}" name="£ Spent"/>
    <tableColumn id="3" xr3:uid="{94D407C4-1180-4D58-8F80-3D4DB4D49355}" name="Description"/>
    <tableColumn id="4" xr3:uid="{CA71F764-D8BE-4B6E-8926-135914F83BD8}" name="£ Balance" dataDxfId="28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DB4237C-E35F-4C56-811B-E1898C508347}" name="Table9" displayName="Table9" ref="A8:D18" totalsRowShown="0" headerRowDxfId="27" headerRowBorderDxfId="26" tableBorderDxfId="25" totalsRowBorderDxfId="24">
  <autoFilter ref="A8:D18" xr:uid="{BDB4237C-E35F-4C56-811B-E1898C508347}"/>
  <tableColumns count="4">
    <tableColumn id="1" xr3:uid="{2A2E8E26-B3EA-4BBE-81A3-A6104283BFDE}" name="Date" dataDxfId="23"/>
    <tableColumn id="2" xr3:uid="{87083563-9157-48AC-B292-6AD291BAAD6B}" name="£ Spent" dataDxfId="22"/>
    <tableColumn id="3" xr3:uid="{83C2DC8F-E71D-4DE2-AB4C-69B020FD3209}" name="Description" dataDxfId="21"/>
    <tableColumn id="4" xr3:uid="{6611A5B6-7B9D-4928-99B1-917BFD939AE1}" name="£ Balance" dataDxfId="2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5EC7C36-0608-45CB-A436-5837B7B04429}" name="Table8" displayName="Table8" ref="A6:D13" totalsRowShown="0" headerRowDxfId="19" headerRowBorderDxfId="18" tableBorderDxfId="17" totalsRowBorderDxfId="16">
  <autoFilter ref="A6:D13" xr:uid="{05EC7C36-0608-45CB-A436-5837B7B04429}"/>
  <tableColumns count="4">
    <tableColumn id="1" xr3:uid="{F696956A-C0EF-4449-9A6D-49B358052D2F}" name="Date" dataDxfId="15"/>
    <tableColumn id="2" xr3:uid="{88D7539E-3DEA-42D0-A602-5C5EA2837552}" name="£ Spent"/>
    <tableColumn id="3" xr3:uid="{423BAF55-B4AD-4FEC-BD64-DAA103D5173B}" name="Description"/>
    <tableColumn id="4" xr3:uid="{8C754BC5-090E-44BA-AE9F-A4C919F18668}" name="£ Balance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600C420-8A27-4E2B-940B-5685A441D3D9}" name="Table11" displayName="Table11" ref="A19:D25" totalsRowShown="0" headerRowDxfId="14" headerRowBorderDxfId="13" tableBorderDxfId="12" totalsRowBorderDxfId="11">
  <autoFilter ref="A19:D25" xr:uid="{5600C420-8A27-4E2B-940B-5685A441D3D9}"/>
  <tableColumns count="4">
    <tableColumn id="1" xr3:uid="{8760C1D6-9EAA-4E03-B1AD-9C696F6AE121}" name="Date" dataDxfId="10"/>
    <tableColumn id="2" xr3:uid="{678CBF81-D28B-435D-94EF-55D8F9FEAEA2}" name="£ Spent"/>
    <tableColumn id="3" xr3:uid="{A0FBAC10-DA81-4503-B415-DC423CACC58F}" name="Description"/>
    <tableColumn id="4" xr3:uid="{04E7E8EC-9DDF-4874-9398-7CC1AFAA31C6}" name="£ Balance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991F72B-F534-4276-B803-F42EEDA8308F}" name="Table4" displayName="Table4" ref="A22:D28" totalsRowShown="0" headerRowDxfId="9" headerRowBorderDxfId="8" tableBorderDxfId="7">
  <autoFilter ref="A22:D28" xr:uid="{E991F72B-F534-4276-B803-F42EEDA8308F}"/>
  <tableColumns count="4">
    <tableColumn id="1" xr3:uid="{4276E0B2-7FDB-4E37-B55D-61D452FBA881}" name="Date"/>
    <tableColumn id="2" xr3:uid="{BDFB2B64-789D-4003-8EB3-02C387C3E5D8}" name="£ Spent"/>
    <tableColumn id="3" xr3:uid="{DE1C6E36-4A4D-4542-99D4-E43A12D9693B}" name="Description"/>
    <tableColumn id="4" xr3:uid="{3D78D34D-B7B3-4822-94AC-ED1595B40409}" name="£ Balance" dataDxfId="6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1B4AA8E-D646-4724-B0B3-95869DEDF70E}" name="Table13" displayName="Table13" ref="A7:D13" totalsRowShown="0" headerRowBorderDxfId="5" tableBorderDxfId="4" totalsRowBorderDxfId="3">
  <autoFilter ref="A7:D13" xr:uid="{01B4AA8E-D646-4724-B0B3-95869DEDF70E}"/>
  <tableColumns count="4">
    <tableColumn id="1" xr3:uid="{B0C2676F-0BD4-4F2D-AADA-5D557A6B5BEB}" name="Date" dataDxfId="2"/>
    <tableColumn id="2" xr3:uid="{F77E0D1C-394A-40EF-AA57-3DF481D6BF6C}" name="Spend" dataDxfId="1"/>
    <tableColumn id="3" xr3:uid="{0E78F4FC-A015-4722-A678-9D9D07B96141}" name="Description"/>
    <tableColumn id="4" xr3:uid="{32A41D95-4D40-41AF-A2BE-31B4381F6F6B}" name="£ Balanc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workbookViewId="0">
      <selection activeCell="A6" sqref="A6:D24"/>
    </sheetView>
  </sheetViews>
  <sheetFormatPr defaultRowHeight="13.2" x14ac:dyDescent="0.25"/>
  <cols>
    <col min="1" max="1" width="9" customWidth="1"/>
    <col min="2" max="2" width="10" customWidth="1"/>
    <col min="3" max="3" width="98" bestFit="1" customWidth="1"/>
    <col min="4" max="4" width="12.109375" customWidth="1"/>
  </cols>
  <sheetData>
    <row r="2" spans="1:4" ht="17.399999999999999" x14ac:dyDescent="0.3">
      <c r="A2" s="112" t="s">
        <v>11</v>
      </c>
      <c r="B2" s="112"/>
      <c r="C2" s="112"/>
      <c r="D2" s="112"/>
    </row>
    <row r="3" spans="1:4" ht="15" customHeight="1" x14ac:dyDescent="0.25"/>
    <row r="4" spans="1:4" ht="15" customHeight="1" x14ac:dyDescent="0.25"/>
    <row r="5" spans="1:4" ht="15" customHeight="1" x14ac:dyDescent="0.25">
      <c r="A5" s="4" t="s">
        <v>41</v>
      </c>
      <c r="D5" s="3">
        <v>3000</v>
      </c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106" t="s">
        <v>1</v>
      </c>
      <c r="B7" s="70" t="s">
        <v>2</v>
      </c>
      <c r="C7" s="70" t="s">
        <v>0</v>
      </c>
      <c r="D7" s="71" t="s">
        <v>3</v>
      </c>
    </row>
    <row r="8" spans="1:4" ht="15" customHeight="1" x14ac:dyDescent="0.25">
      <c r="A8" s="107">
        <v>45100</v>
      </c>
      <c r="B8" s="47">
        <v>200</v>
      </c>
      <c r="C8" s="10" t="s">
        <v>42</v>
      </c>
      <c r="D8" s="108">
        <f>SUM(D5-B8)</f>
        <v>2800</v>
      </c>
    </row>
    <row r="9" spans="1:4" ht="15" customHeight="1" x14ac:dyDescent="0.25">
      <c r="A9" s="107">
        <v>45145</v>
      </c>
      <c r="B9" s="47">
        <v>100</v>
      </c>
      <c r="C9" s="10" t="s">
        <v>56</v>
      </c>
      <c r="D9" s="108">
        <f>SUM(D8-Table1[[#This Row],[£ Spent]])</f>
        <v>2700</v>
      </c>
    </row>
    <row r="10" spans="1:4" ht="15" customHeight="1" x14ac:dyDescent="0.25">
      <c r="A10" s="107">
        <v>45147</v>
      </c>
      <c r="B10" s="47">
        <v>150</v>
      </c>
      <c r="C10" s="10" t="s">
        <v>67</v>
      </c>
      <c r="D10" s="108">
        <f>SUM(D9-Table1[[#This Row],[£ Spent]])</f>
        <v>2550</v>
      </c>
    </row>
    <row r="11" spans="1:4" ht="15" customHeight="1" x14ac:dyDescent="0.25">
      <c r="A11" s="107">
        <v>45154</v>
      </c>
      <c r="B11" s="10">
        <v>200</v>
      </c>
      <c r="C11" s="27" t="s">
        <v>64</v>
      </c>
      <c r="D11" s="108">
        <f>SUM(D10-Table1[[#This Row],[£ Spent]])</f>
        <v>2350</v>
      </c>
    </row>
    <row r="12" spans="1:4" ht="15" customHeight="1" x14ac:dyDescent="0.25">
      <c r="A12" s="107">
        <v>45154</v>
      </c>
      <c r="B12" s="10">
        <v>150</v>
      </c>
      <c r="C12" s="27" t="s">
        <v>69</v>
      </c>
      <c r="D12" s="108">
        <f>SUM(D11-Table1[[#This Row],[£ Spent]])</f>
        <v>2200</v>
      </c>
    </row>
    <row r="13" spans="1:4" ht="15" customHeight="1" x14ac:dyDescent="0.25">
      <c r="A13" s="107">
        <v>45108</v>
      </c>
      <c r="B13" s="47">
        <v>100</v>
      </c>
      <c r="C13" s="10" t="s">
        <v>35</v>
      </c>
      <c r="D13" s="108">
        <f>SUM(D12-Table1[[#This Row],[£ Spent]])</f>
        <v>2100</v>
      </c>
    </row>
    <row r="14" spans="1:4" ht="15" customHeight="1" x14ac:dyDescent="0.25">
      <c r="A14" s="107">
        <v>45130</v>
      </c>
      <c r="B14" s="47">
        <v>200</v>
      </c>
      <c r="C14" s="27" t="s">
        <v>76</v>
      </c>
      <c r="D14" s="108">
        <f>SUM(D13-Table1[[#This Row],[£ Spent]])</f>
        <v>1900</v>
      </c>
    </row>
    <row r="15" spans="1:4" ht="15" customHeight="1" x14ac:dyDescent="0.25">
      <c r="A15" s="107">
        <v>45189</v>
      </c>
      <c r="B15" s="47">
        <v>150</v>
      </c>
      <c r="C15" s="27" t="s">
        <v>90</v>
      </c>
      <c r="D15" s="108">
        <f>SUM(D14-Table1[[#This Row],[£ Spent]])</f>
        <v>1750</v>
      </c>
    </row>
    <row r="16" spans="1:4" ht="15" customHeight="1" x14ac:dyDescent="0.25">
      <c r="A16" s="72">
        <v>45170</v>
      </c>
      <c r="B16" s="109">
        <v>200</v>
      </c>
      <c r="C16" s="98" t="s">
        <v>93</v>
      </c>
      <c r="D16" s="108">
        <f>SUM(D15-Table1[[#This Row],[£ Spent]])</f>
        <v>1550</v>
      </c>
    </row>
    <row r="17" spans="1:4" ht="15" customHeight="1" x14ac:dyDescent="0.25">
      <c r="A17" s="72">
        <v>45246</v>
      </c>
      <c r="B17" s="109">
        <v>400</v>
      </c>
      <c r="C17" s="9" t="s">
        <v>116</v>
      </c>
      <c r="D17" s="108">
        <f>SUM(D16-Table1[[#This Row],[£ Spent]])</f>
        <v>1150</v>
      </c>
    </row>
    <row r="18" spans="1:4" ht="15" customHeight="1" x14ac:dyDescent="0.25">
      <c r="A18" s="72">
        <v>45255</v>
      </c>
      <c r="B18" s="109">
        <v>220</v>
      </c>
      <c r="C18" s="98" t="s">
        <v>66</v>
      </c>
      <c r="D18" s="110">
        <v>930</v>
      </c>
    </row>
    <row r="19" spans="1:4" ht="15" customHeight="1" x14ac:dyDescent="0.25">
      <c r="A19" s="72">
        <v>45301</v>
      </c>
      <c r="B19" s="109">
        <v>150</v>
      </c>
      <c r="C19" s="98" t="s">
        <v>128</v>
      </c>
      <c r="D19" s="110">
        <v>780</v>
      </c>
    </row>
    <row r="20" spans="1:4" ht="15" customHeight="1" x14ac:dyDescent="0.25">
      <c r="A20" s="72">
        <v>45625</v>
      </c>
      <c r="B20" s="109">
        <v>250</v>
      </c>
      <c r="C20" s="98" t="s">
        <v>96</v>
      </c>
      <c r="D20" s="110">
        <v>530</v>
      </c>
    </row>
    <row r="21" spans="1:4" ht="15" customHeight="1" x14ac:dyDescent="0.25">
      <c r="A21" s="72">
        <v>45321</v>
      </c>
      <c r="B21" s="109">
        <v>100</v>
      </c>
      <c r="C21" s="98" t="s">
        <v>143</v>
      </c>
      <c r="D21" s="110">
        <v>430</v>
      </c>
    </row>
    <row r="22" spans="1:4" ht="15" customHeight="1" x14ac:dyDescent="0.25">
      <c r="A22" s="72">
        <v>45321</v>
      </c>
      <c r="B22" s="109">
        <v>130</v>
      </c>
      <c r="C22" s="98" t="s">
        <v>35</v>
      </c>
      <c r="D22" s="110">
        <v>300</v>
      </c>
    </row>
    <row r="23" spans="1:4" ht="15" customHeight="1" x14ac:dyDescent="0.25">
      <c r="A23" s="72">
        <v>45314</v>
      </c>
      <c r="B23" s="109">
        <v>300</v>
      </c>
      <c r="C23" s="98" t="s">
        <v>69</v>
      </c>
      <c r="D23" s="110">
        <v>0</v>
      </c>
    </row>
    <row r="24" spans="1:4" ht="15" customHeight="1" x14ac:dyDescent="0.25"/>
    <row r="25" spans="1:4" ht="15" customHeight="1" x14ac:dyDescent="0.25"/>
    <row r="26" spans="1:4" ht="15" customHeight="1" x14ac:dyDescent="0.25"/>
    <row r="27" spans="1:4" ht="15" customHeight="1" x14ac:dyDescent="0.25"/>
    <row r="28" spans="1:4" ht="15" customHeight="1" x14ac:dyDescent="0.25"/>
    <row r="29" spans="1:4" ht="15" customHeight="1" x14ac:dyDescent="0.25"/>
    <row r="30" spans="1:4" ht="15" customHeight="1" x14ac:dyDescent="0.25"/>
    <row r="31" spans="1:4" ht="15" customHeight="1" x14ac:dyDescent="0.25"/>
  </sheetData>
  <mergeCells count="1">
    <mergeCell ref="A2:D2"/>
  </mergeCells>
  <phoneticPr fontId="1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46"/>
  <sheetViews>
    <sheetView topLeftCell="A18" workbookViewId="0">
      <selection activeCell="A32" sqref="A32:D41"/>
    </sheetView>
  </sheetViews>
  <sheetFormatPr defaultRowHeight="13.2" x14ac:dyDescent="0.25"/>
  <cols>
    <col min="1" max="1" width="10.109375" bestFit="1" customWidth="1"/>
    <col min="2" max="2" width="10" customWidth="1"/>
    <col min="3" max="3" width="43.88671875" bestFit="1" customWidth="1"/>
    <col min="4" max="4" width="12.109375" customWidth="1"/>
  </cols>
  <sheetData>
    <row r="2" spans="1:5" ht="17.399999999999999" x14ac:dyDescent="0.3">
      <c r="A2" s="112" t="s">
        <v>12</v>
      </c>
      <c r="B2" s="112"/>
      <c r="C2" s="112"/>
      <c r="D2" s="112"/>
    </row>
    <row r="4" spans="1:5" ht="15" customHeight="1" x14ac:dyDescent="0.3">
      <c r="A4" s="2"/>
      <c r="B4" s="2"/>
      <c r="C4" s="2"/>
      <c r="D4" s="2"/>
    </row>
    <row r="5" spans="1:5" ht="15" customHeight="1" x14ac:dyDescent="0.25"/>
    <row r="6" spans="1:5" ht="15" customHeight="1" x14ac:dyDescent="0.25">
      <c r="A6" s="4" t="s">
        <v>50</v>
      </c>
      <c r="D6" s="3">
        <v>3000</v>
      </c>
    </row>
    <row r="7" spans="1:5" ht="15" customHeight="1" x14ac:dyDescent="0.25"/>
    <row r="8" spans="1:5" ht="15" customHeight="1" x14ac:dyDescent="0.25">
      <c r="A8" s="79" t="s">
        <v>1</v>
      </c>
      <c r="B8" s="41" t="s">
        <v>2</v>
      </c>
      <c r="C8" s="41" t="s">
        <v>0</v>
      </c>
      <c r="D8" s="78" t="s">
        <v>3</v>
      </c>
    </row>
    <row r="9" spans="1:5" ht="15" customHeight="1" x14ac:dyDescent="0.25">
      <c r="A9" s="80">
        <v>45117</v>
      </c>
      <c r="B9" s="17">
        <v>250</v>
      </c>
      <c r="C9" s="10" t="s">
        <v>45</v>
      </c>
      <c r="D9" s="77">
        <f>SUM(D6-Table6[[#This Row],[£ Spent]])</f>
        <v>2750</v>
      </c>
    </row>
    <row r="10" spans="1:5" ht="15" customHeight="1" x14ac:dyDescent="0.25">
      <c r="A10" s="80">
        <v>45141</v>
      </c>
      <c r="B10" s="47">
        <v>250</v>
      </c>
      <c r="C10" s="10" t="s">
        <v>66</v>
      </c>
      <c r="D10" s="77">
        <f>SUM(D9-Table6[[#This Row],[£ Spent]])</f>
        <v>2500</v>
      </c>
    </row>
    <row r="11" spans="1:5" ht="15" customHeight="1" x14ac:dyDescent="0.25">
      <c r="A11" s="80">
        <v>45142</v>
      </c>
      <c r="B11" s="17">
        <v>250</v>
      </c>
      <c r="C11" s="10" t="s">
        <v>64</v>
      </c>
      <c r="D11" s="77">
        <f>SUM(D10-Table6[[#This Row],[£ Spent]])</f>
        <v>2250</v>
      </c>
    </row>
    <row r="12" spans="1:5" ht="15" customHeight="1" x14ac:dyDescent="0.25">
      <c r="A12" s="80">
        <v>45190</v>
      </c>
      <c r="B12" s="17">
        <v>500</v>
      </c>
      <c r="C12" s="10" t="s">
        <v>83</v>
      </c>
      <c r="D12" s="77">
        <f>SUM(D11-Table6[[#This Row],[£ Spent]])</f>
        <v>1750</v>
      </c>
    </row>
    <row r="13" spans="1:5" ht="15" customHeight="1" x14ac:dyDescent="0.25">
      <c r="A13" s="80">
        <v>45195</v>
      </c>
      <c r="B13" s="17">
        <v>180</v>
      </c>
      <c r="C13" s="10" t="s">
        <v>85</v>
      </c>
      <c r="D13" s="77">
        <f>SUM(D12-Table6[[#This Row],[£ Spent]])</f>
        <v>1570</v>
      </c>
      <c r="E13" s="50"/>
    </row>
    <row r="14" spans="1:5" ht="15" customHeight="1" x14ac:dyDescent="0.25">
      <c r="A14" s="80">
        <v>45191</v>
      </c>
      <c r="B14" s="17">
        <v>500</v>
      </c>
      <c r="C14" s="10" t="s">
        <v>84</v>
      </c>
      <c r="D14" s="77">
        <f>SUM(D13-Table6[[#This Row],[£ Spent]])</f>
        <v>1070</v>
      </c>
    </row>
    <row r="15" spans="1:5" ht="15" customHeight="1" x14ac:dyDescent="0.25">
      <c r="A15" s="81">
        <v>45237</v>
      </c>
      <c r="B15" s="82">
        <v>337</v>
      </c>
      <c r="C15" s="74" t="s">
        <v>109</v>
      </c>
      <c r="D15" s="77">
        <f>SUM(D14-Table6[[#This Row],[£ Spent]])</f>
        <v>733</v>
      </c>
    </row>
    <row r="16" spans="1:5" ht="15" customHeight="1" x14ac:dyDescent="0.25">
      <c r="A16" s="80">
        <v>45247</v>
      </c>
      <c r="B16" s="17">
        <v>333</v>
      </c>
      <c r="C16" t="s">
        <v>116</v>
      </c>
      <c r="D16" s="77">
        <f>SUM(D15-Table6[[#This Row],[£ Spent]])</f>
        <v>400</v>
      </c>
    </row>
    <row r="17" spans="1:4" ht="15" customHeight="1" x14ac:dyDescent="0.25">
      <c r="A17" s="81">
        <v>45310</v>
      </c>
      <c r="B17" s="82">
        <v>400</v>
      </c>
      <c r="C17" s="74" t="s">
        <v>35</v>
      </c>
      <c r="D17" s="84">
        <v>0</v>
      </c>
    </row>
    <row r="18" spans="1:4" ht="15" customHeight="1" x14ac:dyDescent="0.25"/>
    <row r="19" spans="1:4" ht="15" customHeight="1" x14ac:dyDescent="0.25"/>
    <row r="20" spans="1:4" ht="15" customHeight="1" x14ac:dyDescent="0.25">
      <c r="A20" s="4" t="s">
        <v>80</v>
      </c>
      <c r="D20" s="3">
        <v>3000</v>
      </c>
    </row>
    <row r="21" spans="1:4" ht="15" customHeight="1" x14ac:dyDescent="0.25"/>
    <row r="22" spans="1:4" ht="15" customHeight="1" x14ac:dyDescent="0.25">
      <c r="A22" s="79" t="s">
        <v>1</v>
      </c>
      <c r="B22" s="41" t="s">
        <v>2</v>
      </c>
      <c r="C22" s="41" t="s">
        <v>0</v>
      </c>
      <c r="D22" s="78" t="s">
        <v>3</v>
      </c>
    </row>
    <row r="23" spans="1:4" ht="15" customHeight="1" x14ac:dyDescent="0.25">
      <c r="A23" s="80">
        <v>45181</v>
      </c>
      <c r="B23" s="45">
        <v>250</v>
      </c>
      <c r="C23" s="10" t="s">
        <v>38</v>
      </c>
      <c r="D23" s="85">
        <f>SUM(D20-Table2[[#This Row],[£ Spent]])</f>
        <v>2750</v>
      </c>
    </row>
    <row r="24" spans="1:4" ht="15" customHeight="1" x14ac:dyDescent="0.25">
      <c r="A24" s="80">
        <v>45198</v>
      </c>
      <c r="B24" s="45">
        <v>500</v>
      </c>
      <c r="C24" s="10" t="s">
        <v>83</v>
      </c>
      <c r="D24" s="85">
        <f>SUM(D23-Table2[[#This Row],[£ Spent]])</f>
        <v>2250</v>
      </c>
    </row>
    <row r="25" spans="1:4" ht="15" customHeight="1" x14ac:dyDescent="0.25">
      <c r="A25" s="80">
        <v>45198</v>
      </c>
      <c r="B25" s="45">
        <v>750</v>
      </c>
      <c r="C25" s="5" t="s">
        <v>84</v>
      </c>
      <c r="D25" s="85">
        <f>SUM(D24-Table2[[#This Row],[£ Spent]])</f>
        <v>1500</v>
      </c>
    </row>
    <row r="26" spans="1:4" ht="15" customHeight="1" x14ac:dyDescent="0.25">
      <c r="A26" s="80">
        <v>45197</v>
      </c>
      <c r="B26" s="45">
        <v>180</v>
      </c>
      <c r="C26" s="5" t="s">
        <v>85</v>
      </c>
      <c r="D26" s="85">
        <f>SUM(D25-Table2[[#This Row],[£ Spent]])</f>
        <v>1320</v>
      </c>
    </row>
    <row r="27" spans="1:4" ht="15" customHeight="1" x14ac:dyDescent="0.25">
      <c r="A27" s="80">
        <v>45181</v>
      </c>
      <c r="B27" s="45">
        <v>500</v>
      </c>
      <c r="C27" s="5" t="s">
        <v>96</v>
      </c>
      <c r="D27" s="85">
        <f>SUM(D26-Table2[[#This Row],[£ Spent]])</f>
        <v>820</v>
      </c>
    </row>
    <row r="28" spans="1:4" ht="15" customHeight="1" x14ac:dyDescent="0.25">
      <c r="A28" s="81">
        <v>45243</v>
      </c>
      <c r="B28" s="82">
        <v>320</v>
      </c>
      <c r="C28" t="s">
        <v>109</v>
      </c>
      <c r="D28" s="85">
        <f>SUM(D27-Table2[[#This Row],[£ Spent]])</f>
        <v>500</v>
      </c>
    </row>
    <row r="29" spans="1:4" ht="15" customHeight="1" x14ac:dyDescent="0.25">
      <c r="A29" s="81">
        <v>45252</v>
      </c>
      <c r="B29" s="82">
        <v>250</v>
      </c>
      <c r="C29" s="86" t="s">
        <v>122</v>
      </c>
      <c r="D29" s="84">
        <v>250</v>
      </c>
    </row>
    <row r="30" spans="1:4" ht="15" customHeight="1" x14ac:dyDescent="0.25"/>
    <row r="31" spans="1:4" ht="15" customHeight="1" x14ac:dyDescent="0.25">
      <c r="A31" s="4" t="s">
        <v>21</v>
      </c>
      <c r="D31" s="3">
        <v>3000</v>
      </c>
    </row>
    <row r="32" spans="1:4" ht="15" customHeight="1" x14ac:dyDescent="0.25"/>
    <row r="33" spans="1:4" ht="15" customHeight="1" x14ac:dyDescent="0.25">
      <c r="A33" s="79" t="s">
        <v>1</v>
      </c>
      <c r="B33" s="41" t="s">
        <v>2</v>
      </c>
      <c r="C33" s="41" t="s">
        <v>0</v>
      </c>
      <c r="D33" s="78" t="s">
        <v>3</v>
      </c>
    </row>
    <row r="34" spans="1:4" ht="15" customHeight="1" x14ac:dyDescent="0.25">
      <c r="A34" s="80">
        <v>45195</v>
      </c>
      <c r="B34" s="32">
        <v>180</v>
      </c>
      <c r="C34" s="10" t="s">
        <v>85</v>
      </c>
      <c r="D34" s="77">
        <f>SUM(D31-Table3[[#This Row],[£ Spent]])</f>
        <v>2820</v>
      </c>
    </row>
    <row r="35" spans="1:4" ht="15" customHeight="1" x14ac:dyDescent="0.25">
      <c r="A35" s="80">
        <v>45222</v>
      </c>
      <c r="B35" s="17">
        <v>500</v>
      </c>
      <c r="C35" s="10" t="s">
        <v>95</v>
      </c>
      <c r="D35" s="77">
        <f>SUM(D34-Table3[[#This Row],[£ Spent]])</f>
        <v>2320</v>
      </c>
    </row>
    <row r="36" spans="1:4" ht="15" customHeight="1" x14ac:dyDescent="0.25">
      <c r="A36" s="80">
        <v>45181</v>
      </c>
      <c r="B36" s="60">
        <v>500</v>
      </c>
      <c r="C36" s="10" t="s">
        <v>96</v>
      </c>
      <c r="D36" s="77">
        <f>SUM(D35-Table3[[#This Row],[£ Spent]])</f>
        <v>1820</v>
      </c>
    </row>
    <row r="37" spans="1:4" ht="15" customHeight="1" x14ac:dyDescent="0.25">
      <c r="A37" s="81">
        <v>45244</v>
      </c>
      <c r="B37" s="87">
        <v>343</v>
      </c>
      <c r="C37" s="86" t="s">
        <v>109</v>
      </c>
      <c r="D37" s="84">
        <f>SUM(D36-Table3[[#This Row],[£ Spent]])</f>
        <v>1477</v>
      </c>
    </row>
    <row r="38" spans="1:4" ht="15" customHeight="1" x14ac:dyDescent="0.25">
      <c r="A38" s="81">
        <v>45322</v>
      </c>
      <c r="B38" s="87">
        <v>250</v>
      </c>
      <c r="C38" s="74" t="s">
        <v>35</v>
      </c>
      <c r="D38" s="84">
        <v>1227</v>
      </c>
    </row>
    <row r="39" spans="1:4" ht="15" customHeight="1" x14ac:dyDescent="0.25">
      <c r="A39" s="81">
        <v>45324</v>
      </c>
      <c r="B39" s="87">
        <v>500</v>
      </c>
      <c r="C39" s="74" t="s">
        <v>147</v>
      </c>
      <c r="D39" s="84">
        <v>727</v>
      </c>
    </row>
    <row r="40" spans="1:4" ht="15" customHeight="1" x14ac:dyDescent="0.25">
      <c r="A40" s="81">
        <v>45324</v>
      </c>
      <c r="B40" s="87">
        <v>227</v>
      </c>
      <c r="C40" s="74" t="s">
        <v>148</v>
      </c>
      <c r="D40" s="84">
        <v>500</v>
      </c>
    </row>
    <row r="41" spans="1:4" ht="15" customHeight="1" x14ac:dyDescent="0.25">
      <c r="A41" s="81">
        <v>45324</v>
      </c>
      <c r="B41" s="87">
        <v>500</v>
      </c>
      <c r="C41" s="74" t="s">
        <v>149</v>
      </c>
      <c r="D41" s="84">
        <v>0</v>
      </c>
    </row>
    <row r="42" spans="1:4" ht="15" customHeight="1" x14ac:dyDescent="0.25">
      <c r="A42" s="25"/>
      <c r="B42" s="34"/>
      <c r="D42" s="3"/>
    </row>
    <row r="43" spans="1:4" ht="15" customHeight="1" x14ac:dyDescent="0.25"/>
    <row r="44" spans="1:4" ht="15" customHeight="1" x14ac:dyDescent="0.25"/>
    <row r="45" spans="1:4" ht="15" customHeight="1" x14ac:dyDescent="0.25"/>
    <row r="46" spans="1:4" ht="15" customHeight="1" x14ac:dyDescent="0.25"/>
  </sheetData>
  <mergeCells count="1">
    <mergeCell ref="A2:D2"/>
  </mergeCells>
  <phoneticPr fontId="1" type="noConversion"/>
  <pageMargins left="0.75" right="0.75" top="1" bottom="1" header="0.5" footer="0.5"/>
  <pageSetup paperSize="9" orientation="portrait" r:id="rId1"/>
  <headerFooter alignWithMargins="0"/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51"/>
  <sheetViews>
    <sheetView workbookViewId="0">
      <selection activeCell="A7" sqref="A7:D21"/>
    </sheetView>
  </sheetViews>
  <sheetFormatPr defaultRowHeight="13.2" x14ac:dyDescent="0.25"/>
  <cols>
    <col min="2" max="2" width="10" customWidth="1"/>
    <col min="3" max="3" width="35.109375" customWidth="1"/>
    <col min="4" max="4" width="12.109375" customWidth="1"/>
  </cols>
  <sheetData>
    <row r="2" spans="1:4" ht="17.399999999999999" x14ac:dyDescent="0.3">
      <c r="A2" s="112" t="s">
        <v>13</v>
      </c>
      <c r="B2" s="112"/>
      <c r="C2" s="112"/>
      <c r="D2" s="112"/>
    </row>
    <row r="4" spans="1:4" ht="15.6" x14ac:dyDescent="0.3">
      <c r="A4" s="2"/>
      <c r="B4" s="2"/>
      <c r="C4" s="2"/>
      <c r="D4" s="2"/>
    </row>
    <row r="6" spans="1:4" x14ac:dyDescent="0.25">
      <c r="A6" s="4" t="s">
        <v>58</v>
      </c>
      <c r="D6" s="16">
        <v>3000</v>
      </c>
    </row>
    <row r="7" spans="1:4" ht="15" customHeight="1" x14ac:dyDescent="0.25"/>
    <row r="8" spans="1:4" ht="15" customHeight="1" x14ac:dyDescent="0.25">
      <c r="A8" s="79" t="s">
        <v>1</v>
      </c>
      <c r="B8" s="41" t="s">
        <v>2</v>
      </c>
      <c r="C8" s="41" t="s">
        <v>0</v>
      </c>
      <c r="D8" s="78" t="s">
        <v>3</v>
      </c>
    </row>
    <row r="9" spans="1:4" ht="15" customHeight="1" x14ac:dyDescent="0.25">
      <c r="A9" s="80">
        <v>45141</v>
      </c>
      <c r="B9" s="32">
        <v>200</v>
      </c>
      <c r="C9" s="57" t="s">
        <v>57</v>
      </c>
      <c r="D9" s="85">
        <f>SUM(D6-Table10[[#This Row],[£ Spent]])</f>
        <v>2800</v>
      </c>
    </row>
    <row r="10" spans="1:4" ht="15" customHeight="1" x14ac:dyDescent="0.25">
      <c r="A10" s="80">
        <v>45149</v>
      </c>
      <c r="B10" s="32">
        <v>500</v>
      </c>
      <c r="C10" s="27" t="s">
        <v>67</v>
      </c>
      <c r="D10" s="85">
        <f>SUM(D9-Table10[[#This Row],[£ Spent]])</f>
        <v>2300</v>
      </c>
    </row>
    <row r="11" spans="1:4" ht="15" customHeight="1" x14ac:dyDescent="0.25">
      <c r="A11" s="80">
        <v>45108</v>
      </c>
      <c r="B11" s="45">
        <v>200</v>
      </c>
      <c r="C11" s="27" t="s">
        <v>35</v>
      </c>
      <c r="D11" s="85">
        <f>SUM(D10-Table10[[#This Row],[£ Spent]])</f>
        <v>2100</v>
      </c>
    </row>
    <row r="12" spans="1:4" ht="15" customHeight="1" x14ac:dyDescent="0.25">
      <c r="A12" s="81">
        <v>45170</v>
      </c>
      <c r="B12" s="96">
        <v>400</v>
      </c>
      <c r="C12" s="83" t="s">
        <v>93</v>
      </c>
      <c r="D12" s="85">
        <f>SUM(D11-Table10[[#This Row],[£ Spent]])</f>
        <v>1700</v>
      </c>
    </row>
    <row r="13" spans="1:4" ht="15" customHeight="1" x14ac:dyDescent="0.25">
      <c r="A13" s="80">
        <v>45251</v>
      </c>
      <c r="B13" s="45">
        <v>200</v>
      </c>
      <c r="C13" t="s">
        <v>116</v>
      </c>
      <c r="D13" s="85">
        <f>SUM(D12-Table10[[#This Row],[£ Spent]])</f>
        <v>1500</v>
      </c>
    </row>
    <row r="14" spans="1:4" ht="15" customHeight="1" x14ac:dyDescent="0.25">
      <c r="A14" s="81">
        <v>45251</v>
      </c>
      <c r="B14" s="3">
        <v>300</v>
      </c>
      <c r="C14" t="s">
        <v>76</v>
      </c>
      <c r="D14" s="94">
        <v>1200</v>
      </c>
    </row>
    <row r="15" spans="1:4" ht="15" customHeight="1" x14ac:dyDescent="0.25">
      <c r="A15" s="81">
        <v>45229</v>
      </c>
      <c r="B15" s="82">
        <v>200</v>
      </c>
      <c r="C15" s="83" t="s">
        <v>121</v>
      </c>
      <c r="D15" s="94">
        <v>1000</v>
      </c>
    </row>
    <row r="16" spans="1:4" ht="15" customHeight="1" x14ac:dyDescent="0.25">
      <c r="A16" s="81">
        <v>45259</v>
      </c>
      <c r="B16" s="86">
        <v>300</v>
      </c>
      <c r="C16" s="83" t="s">
        <v>96</v>
      </c>
      <c r="D16" s="94">
        <v>700</v>
      </c>
    </row>
    <row r="17" spans="1:4" ht="15" customHeight="1" x14ac:dyDescent="0.25">
      <c r="A17" s="81">
        <v>45300</v>
      </c>
      <c r="B17" s="48">
        <v>200</v>
      </c>
      <c r="C17" s="21" t="s">
        <v>134</v>
      </c>
      <c r="D17" s="94">
        <v>500</v>
      </c>
    </row>
    <row r="18" spans="1:4" ht="15" customHeight="1" x14ac:dyDescent="0.25">
      <c r="A18" s="81">
        <v>45337</v>
      </c>
      <c r="B18" s="82">
        <v>199</v>
      </c>
      <c r="C18" s="83" t="s">
        <v>135</v>
      </c>
      <c r="D18" s="94">
        <v>301</v>
      </c>
    </row>
    <row r="19" spans="1:4" ht="15" customHeight="1" x14ac:dyDescent="0.25">
      <c r="A19" s="81">
        <v>45337</v>
      </c>
      <c r="B19" s="82">
        <v>101</v>
      </c>
      <c r="C19" s="83" t="s">
        <v>150</v>
      </c>
      <c r="D19" s="94">
        <v>200</v>
      </c>
    </row>
    <row r="20" spans="1:4" ht="15" customHeight="1" x14ac:dyDescent="0.25">
      <c r="A20" s="81">
        <v>45335</v>
      </c>
      <c r="B20" s="86">
        <v>200</v>
      </c>
      <c r="C20" s="83" t="s">
        <v>163</v>
      </c>
      <c r="D20" s="94">
        <v>0</v>
      </c>
    </row>
    <row r="21" spans="1:4" ht="15" customHeight="1" x14ac:dyDescent="0.25">
      <c r="A21" s="13"/>
      <c r="B21" s="3"/>
      <c r="C21" s="14"/>
      <c r="D21" s="3"/>
    </row>
    <row r="22" spans="1:4" ht="15" customHeight="1" x14ac:dyDescent="0.25">
      <c r="A22" s="4" t="s">
        <v>22</v>
      </c>
      <c r="D22" s="3">
        <v>3000</v>
      </c>
    </row>
    <row r="23" spans="1:4" ht="15" customHeight="1" x14ac:dyDescent="0.25"/>
    <row r="24" spans="1:4" ht="15" customHeight="1" x14ac:dyDescent="0.25">
      <c r="A24" s="5" t="s">
        <v>1</v>
      </c>
      <c r="B24" s="5" t="s">
        <v>2</v>
      </c>
      <c r="C24" s="5" t="s">
        <v>0</v>
      </c>
      <c r="D24" s="5" t="s">
        <v>3</v>
      </c>
    </row>
    <row r="25" spans="1:4" ht="15" customHeight="1" x14ac:dyDescent="0.25">
      <c r="A25" s="22">
        <v>45142</v>
      </c>
      <c r="B25" s="60">
        <v>200</v>
      </c>
      <c r="C25" s="37" t="s">
        <v>57</v>
      </c>
      <c r="D25" s="32">
        <v>2800</v>
      </c>
    </row>
    <row r="26" spans="1:4" ht="15" customHeight="1" x14ac:dyDescent="0.25">
      <c r="A26" s="22">
        <v>45108</v>
      </c>
      <c r="B26" s="60">
        <v>500</v>
      </c>
      <c r="C26" s="37" t="s">
        <v>35</v>
      </c>
      <c r="D26" s="32">
        <v>2300</v>
      </c>
    </row>
    <row r="27" spans="1:4" ht="15" customHeight="1" x14ac:dyDescent="0.25">
      <c r="A27" s="6">
        <v>45170</v>
      </c>
      <c r="B27" s="32">
        <v>400</v>
      </c>
      <c r="C27" s="10" t="s">
        <v>93</v>
      </c>
      <c r="D27" s="32">
        <v>1900</v>
      </c>
    </row>
    <row r="28" spans="1:4" ht="15" customHeight="1" x14ac:dyDescent="0.25">
      <c r="A28" s="6">
        <v>45259</v>
      </c>
      <c r="B28" s="32">
        <v>133</v>
      </c>
      <c r="C28" s="33" t="s">
        <v>116</v>
      </c>
      <c r="D28" s="32">
        <v>1767</v>
      </c>
    </row>
    <row r="29" spans="1:4" ht="15" customHeight="1" x14ac:dyDescent="0.25">
      <c r="A29" s="6">
        <v>45259</v>
      </c>
      <c r="B29" s="32">
        <v>220</v>
      </c>
      <c r="C29" s="27" t="s">
        <v>66</v>
      </c>
      <c r="D29" s="32">
        <v>1547</v>
      </c>
    </row>
    <row r="30" spans="1:4" ht="15" customHeight="1" x14ac:dyDescent="0.25">
      <c r="A30" s="6">
        <v>45259</v>
      </c>
      <c r="B30" s="45">
        <v>300</v>
      </c>
      <c r="C30" s="27" t="s">
        <v>96</v>
      </c>
      <c r="D30" s="45">
        <v>1247</v>
      </c>
    </row>
    <row r="31" spans="1:4" ht="15" customHeight="1" x14ac:dyDescent="0.25">
      <c r="A31" s="6">
        <v>45261</v>
      </c>
      <c r="B31" s="45">
        <v>400</v>
      </c>
      <c r="C31" s="33" t="s">
        <v>133</v>
      </c>
      <c r="D31" s="45">
        <v>847</v>
      </c>
    </row>
    <row r="32" spans="1:4" ht="15" customHeight="1" x14ac:dyDescent="0.25">
      <c r="A32" s="6">
        <v>45335</v>
      </c>
      <c r="B32" s="17">
        <v>250</v>
      </c>
      <c r="C32" s="27" t="s">
        <v>35</v>
      </c>
      <c r="D32" s="17">
        <v>597</v>
      </c>
    </row>
    <row r="33" spans="1:4" ht="15" customHeight="1" x14ac:dyDescent="0.25">
      <c r="A33" s="6">
        <v>45335</v>
      </c>
      <c r="B33" s="17">
        <v>317</v>
      </c>
      <c r="C33" s="27" t="s">
        <v>154</v>
      </c>
      <c r="D33" s="17">
        <v>280</v>
      </c>
    </row>
    <row r="34" spans="1:4" ht="15" customHeight="1" x14ac:dyDescent="0.25">
      <c r="A34" s="6">
        <v>45337</v>
      </c>
      <c r="B34" s="17">
        <v>280</v>
      </c>
      <c r="C34" s="27" t="s">
        <v>150</v>
      </c>
      <c r="D34" s="17">
        <v>0</v>
      </c>
    </row>
    <row r="35" spans="1:4" ht="15" customHeight="1" x14ac:dyDescent="0.25">
      <c r="A35" s="6"/>
      <c r="B35" s="17"/>
      <c r="C35" s="27"/>
      <c r="D35" s="17"/>
    </row>
    <row r="36" spans="1:4" ht="15" customHeight="1" x14ac:dyDescent="0.25"/>
    <row r="37" spans="1:4" ht="15" customHeight="1" x14ac:dyDescent="0.25">
      <c r="A37" s="4" t="s">
        <v>23</v>
      </c>
      <c r="D37" s="3">
        <v>3000</v>
      </c>
    </row>
    <row r="38" spans="1:4" ht="15" customHeight="1" x14ac:dyDescent="0.25"/>
    <row r="39" spans="1:4" ht="15" customHeight="1" x14ac:dyDescent="0.25">
      <c r="A39" s="10" t="s">
        <v>1</v>
      </c>
      <c r="B39" s="10" t="s">
        <v>2</v>
      </c>
      <c r="C39" s="10" t="s">
        <v>0</v>
      </c>
      <c r="D39" s="10" t="s">
        <v>3</v>
      </c>
    </row>
    <row r="40" spans="1:4" ht="15" customHeight="1" x14ac:dyDescent="0.25">
      <c r="A40" s="22">
        <v>45112</v>
      </c>
      <c r="B40" s="47">
        <v>250</v>
      </c>
      <c r="C40" s="10" t="s">
        <v>45</v>
      </c>
      <c r="D40" s="47">
        <v>2750</v>
      </c>
    </row>
    <row r="41" spans="1:4" ht="15" customHeight="1" x14ac:dyDescent="0.25">
      <c r="A41" s="22">
        <v>45112</v>
      </c>
      <c r="B41" s="47">
        <v>300</v>
      </c>
      <c r="C41" s="37" t="s">
        <v>51</v>
      </c>
      <c r="D41" s="17">
        <v>2450</v>
      </c>
    </row>
    <row r="42" spans="1:4" ht="15" customHeight="1" x14ac:dyDescent="0.25">
      <c r="A42" s="22">
        <v>45142</v>
      </c>
      <c r="B42" s="47">
        <v>250</v>
      </c>
      <c r="C42" s="37" t="s">
        <v>56</v>
      </c>
      <c r="D42" s="17">
        <v>2200</v>
      </c>
    </row>
    <row r="43" spans="1:4" ht="15" customHeight="1" x14ac:dyDescent="0.25">
      <c r="A43" s="31">
        <v>45108</v>
      </c>
      <c r="B43" s="47">
        <v>100</v>
      </c>
      <c r="C43" s="30" t="s">
        <v>73</v>
      </c>
      <c r="D43" s="17">
        <v>2100</v>
      </c>
    </row>
    <row r="44" spans="1:4" ht="15" customHeight="1" x14ac:dyDescent="0.25">
      <c r="A44" s="22">
        <v>45160</v>
      </c>
      <c r="B44" s="47">
        <v>200</v>
      </c>
      <c r="C44" s="61" t="s">
        <v>66</v>
      </c>
      <c r="D44" s="17">
        <v>1900</v>
      </c>
    </row>
    <row r="45" spans="1:4" ht="15" customHeight="1" x14ac:dyDescent="0.25">
      <c r="A45" s="22">
        <v>45270</v>
      </c>
      <c r="B45" s="47">
        <v>400</v>
      </c>
      <c r="C45" s="27" t="s">
        <v>123</v>
      </c>
      <c r="D45" s="17">
        <v>1500</v>
      </c>
    </row>
    <row r="46" spans="1:4" ht="15" customHeight="1" x14ac:dyDescent="0.25">
      <c r="A46" s="6">
        <v>45270</v>
      </c>
      <c r="B46" s="17">
        <v>200</v>
      </c>
      <c r="C46" s="33" t="s">
        <v>116</v>
      </c>
      <c r="D46" s="17">
        <v>1300</v>
      </c>
    </row>
    <row r="47" spans="1:4" ht="15" customHeight="1" x14ac:dyDescent="0.25">
      <c r="A47" s="6">
        <v>45259</v>
      </c>
      <c r="B47" s="17">
        <v>150</v>
      </c>
      <c r="C47" s="5" t="s">
        <v>96</v>
      </c>
      <c r="D47" s="17">
        <v>1150</v>
      </c>
    </row>
    <row r="48" spans="1:4" ht="15" customHeight="1" x14ac:dyDescent="0.25">
      <c r="A48" s="39">
        <v>45295</v>
      </c>
      <c r="B48" s="40">
        <v>600</v>
      </c>
      <c r="C48" s="41" t="s">
        <v>135</v>
      </c>
      <c r="D48" s="17">
        <v>550</v>
      </c>
    </row>
    <row r="49" spans="1:4" ht="15" customHeight="1" x14ac:dyDescent="0.25">
      <c r="A49" s="6">
        <v>45312</v>
      </c>
      <c r="B49" s="17">
        <v>300</v>
      </c>
      <c r="C49" s="27" t="s">
        <v>140</v>
      </c>
      <c r="D49" s="17">
        <v>250</v>
      </c>
    </row>
    <row r="50" spans="1:4" ht="15" customHeight="1" x14ac:dyDescent="0.25">
      <c r="A50" s="6">
        <v>45334</v>
      </c>
      <c r="B50" s="17">
        <v>249.95</v>
      </c>
      <c r="C50" s="27" t="s">
        <v>151</v>
      </c>
      <c r="D50" s="17">
        <v>0</v>
      </c>
    </row>
    <row r="51" spans="1:4" ht="17.25" customHeight="1" x14ac:dyDescent="0.25">
      <c r="A51" s="6"/>
      <c r="B51" s="5"/>
      <c r="C51" s="27"/>
      <c r="D51" s="17"/>
    </row>
  </sheetData>
  <mergeCells count="1">
    <mergeCell ref="A2:D2"/>
  </mergeCells>
  <phoneticPr fontId="1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52"/>
  <sheetViews>
    <sheetView topLeftCell="A16" workbookViewId="0">
      <selection activeCell="A21" sqref="A21:D32"/>
    </sheetView>
  </sheetViews>
  <sheetFormatPr defaultRowHeight="13.2" x14ac:dyDescent="0.25"/>
  <cols>
    <col min="1" max="1" width="11.44140625" customWidth="1"/>
    <col min="2" max="2" width="10" customWidth="1"/>
    <col min="3" max="3" width="30.5546875" customWidth="1"/>
    <col min="4" max="4" width="12.109375" customWidth="1"/>
  </cols>
  <sheetData>
    <row r="2" spans="1:4" ht="17.399999999999999" x14ac:dyDescent="0.3">
      <c r="A2" s="112" t="s">
        <v>14</v>
      </c>
      <c r="B2" s="112"/>
      <c r="C2" s="112"/>
      <c r="D2" s="112"/>
    </row>
    <row r="3" spans="1:4" ht="15" customHeight="1" x14ac:dyDescent="0.25"/>
    <row r="4" spans="1:4" ht="15" customHeight="1" x14ac:dyDescent="0.3">
      <c r="A4" s="2"/>
      <c r="B4" s="2"/>
      <c r="C4" s="2"/>
      <c r="D4" s="2"/>
    </row>
    <row r="5" spans="1:4" ht="15" customHeight="1" x14ac:dyDescent="0.25"/>
    <row r="6" spans="1:4" ht="15" customHeight="1" x14ac:dyDescent="0.25">
      <c r="A6" s="4" t="s">
        <v>59</v>
      </c>
      <c r="D6" s="3">
        <v>3000</v>
      </c>
    </row>
    <row r="7" spans="1:4" ht="15" customHeight="1" x14ac:dyDescent="0.25"/>
    <row r="8" spans="1:4" ht="15" customHeight="1" x14ac:dyDescent="0.25">
      <c r="A8" s="5" t="s">
        <v>1</v>
      </c>
      <c r="B8" s="5" t="s">
        <v>2</v>
      </c>
      <c r="C8" s="5" t="s">
        <v>0</v>
      </c>
      <c r="D8" s="5" t="s">
        <v>3</v>
      </c>
    </row>
    <row r="9" spans="1:4" ht="15" customHeight="1" x14ac:dyDescent="0.25">
      <c r="A9" s="6">
        <v>45141</v>
      </c>
      <c r="B9" s="45">
        <v>200</v>
      </c>
      <c r="C9" s="7" t="s">
        <v>56</v>
      </c>
      <c r="D9" s="17">
        <v>2800</v>
      </c>
    </row>
    <row r="10" spans="1:4" ht="15" customHeight="1" x14ac:dyDescent="0.25">
      <c r="A10" s="6">
        <v>45141</v>
      </c>
      <c r="B10" s="45">
        <v>253.35</v>
      </c>
      <c r="C10" s="10" t="s">
        <v>62</v>
      </c>
      <c r="D10" s="17">
        <v>2546.65</v>
      </c>
    </row>
    <row r="11" spans="1:4" ht="15" customHeight="1" x14ac:dyDescent="0.25">
      <c r="A11" s="22">
        <v>45145</v>
      </c>
      <c r="B11" s="45">
        <v>300</v>
      </c>
      <c r="C11" s="27" t="s">
        <v>67</v>
      </c>
      <c r="D11" s="17">
        <v>2247</v>
      </c>
    </row>
    <row r="12" spans="1:4" ht="15" customHeight="1" x14ac:dyDescent="0.25">
      <c r="A12" s="6">
        <v>45145</v>
      </c>
      <c r="B12" s="45">
        <v>300</v>
      </c>
      <c r="C12" s="33" t="s">
        <v>64</v>
      </c>
      <c r="D12" s="17">
        <v>1947</v>
      </c>
    </row>
    <row r="13" spans="1:4" ht="15" customHeight="1" x14ac:dyDescent="0.25">
      <c r="A13" s="6">
        <v>45145</v>
      </c>
      <c r="B13" s="45">
        <v>200</v>
      </c>
      <c r="C13" s="5" t="s">
        <v>68</v>
      </c>
      <c r="D13" s="17">
        <v>1747</v>
      </c>
    </row>
    <row r="14" spans="1:4" ht="15" customHeight="1" x14ac:dyDescent="0.25">
      <c r="A14" s="6">
        <v>45108</v>
      </c>
      <c r="B14" s="45">
        <v>200</v>
      </c>
      <c r="C14" s="33" t="s">
        <v>35</v>
      </c>
      <c r="D14" s="17">
        <v>1547</v>
      </c>
    </row>
    <row r="15" spans="1:4" ht="15" customHeight="1" x14ac:dyDescent="0.25">
      <c r="A15" s="39">
        <v>45108</v>
      </c>
      <c r="B15" s="51">
        <v>200</v>
      </c>
      <c r="C15" s="38" t="s">
        <v>76</v>
      </c>
      <c r="D15" s="40">
        <v>1347</v>
      </c>
    </row>
    <row r="16" spans="1:4" ht="15" customHeight="1" x14ac:dyDescent="0.25">
      <c r="A16" s="13">
        <v>45145</v>
      </c>
      <c r="B16" s="20">
        <v>100</v>
      </c>
      <c r="C16" s="21" t="s">
        <v>91</v>
      </c>
      <c r="D16" s="48">
        <v>1247</v>
      </c>
    </row>
    <row r="17" spans="1:4" ht="15" customHeight="1" x14ac:dyDescent="0.25">
      <c r="A17" s="104">
        <v>45251</v>
      </c>
      <c r="B17" s="105">
        <v>400</v>
      </c>
      <c r="C17" s="21" t="s">
        <v>119</v>
      </c>
      <c r="D17" s="3">
        <v>847</v>
      </c>
    </row>
    <row r="18" spans="1:4" ht="15" customHeight="1" x14ac:dyDescent="0.25">
      <c r="A18" s="13">
        <v>45259</v>
      </c>
      <c r="B18" s="20">
        <v>300</v>
      </c>
      <c r="C18" s="21" t="s">
        <v>96</v>
      </c>
      <c r="D18" s="3">
        <v>547</v>
      </c>
    </row>
    <row r="19" spans="1:4" ht="15" customHeight="1" x14ac:dyDescent="0.25">
      <c r="A19" s="104">
        <v>45301</v>
      </c>
      <c r="B19" s="105">
        <v>546.65</v>
      </c>
      <c r="C19" s="21" t="s">
        <v>136</v>
      </c>
      <c r="D19" s="3">
        <v>0</v>
      </c>
    </row>
    <row r="20" spans="1:4" ht="15" customHeight="1" x14ac:dyDescent="0.25">
      <c r="A20" s="4" t="s">
        <v>60</v>
      </c>
      <c r="D20" s="3">
        <v>3000</v>
      </c>
    </row>
    <row r="21" spans="1:4" ht="15" customHeight="1" x14ac:dyDescent="0.25">
      <c r="A21" s="5" t="s">
        <v>1</v>
      </c>
      <c r="B21" s="5" t="s">
        <v>2</v>
      </c>
      <c r="C21" s="5" t="s">
        <v>0</v>
      </c>
      <c r="D21" s="5" t="s">
        <v>3</v>
      </c>
    </row>
    <row r="22" spans="1:4" ht="15" customHeight="1" x14ac:dyDescent="0.25">
      <c r="A22" s="6">
        <v>45141</v>
      </c>
      <c r="B22" s="45">
        <v>200</v>
      </c>
      <c r="C22" s="33" t="s">
        <v>56</v>
      </c>
      <c r="D22" s="45">
        <v>2800</v>
      </c>
    </row>
    <row r="23" spans="1:4" ht="15" customHeight="1" x14ac:dyDescent="0.25">
      <c r="A23" s="6">
        <v>45108</v>
      </c>
      <c r="B23" s="45">
        <v>200</v>
      </c>
      <c r="C23" s="33" t="s">
        <v>35</v>
      </c>
      <c r="D23" s="45">
        <v>2600</v>
      </c>
    </row>
    <row r="24" spans="1:4" ht="15" customHeight="1" x14ac:dyDescent="0.25">
      <c r="A24" s="6">
        <v>45168</v>
      </c>
      <c r="B24" s="45">
        <v>253.35</v>
      </c>
      <c r="C24" s="33" t="s">
        <v>62</v>
      </c>
      <c r="D24" s="45">
        <v>2346.65</v>
      </c>
    </row>
    <row r="25" spans="1:4" ht="15" customHeight="1" x14ac:dyDescent="0.25">
      <c r="A25" s="6">
        <v>45168</v>
      </c>
      <c r="B25" s="5">
        <v>400</v>
      </c>
      <c r="C25" s="33" t="s">
        <v>74</v>
      </c>
      <c r="D25" s="17">
        <v>1946.65</v>
      </c>
    </row>
    <row r="26" spans="1:4" ht="15" customHeight="1" x14ac:dyDescent="0.25">
      <c r="A26" s="6">
        <v>45168</v>
      </c>
      <c r="B26" s="5">
        <v>300</v>
      </c>
      <c r="C26" s="33" t="s">
        <v>89</v>
      </c>
      <c r="D26" s="17">
        <v>1647</v>
      </c>
    </row>
    <row r="27" spans="1:4" ht="15" customHeight="1" x14ac:dyDescent="0.25">
      <c r="A27" s="6">
        <v>45170</v>
      </c>
      <c r="B27" s="5">
        <v>400</v>
      </c>
      <c r="C27" s="33" t="s">
        <v>93</v>
      </c>
      <c r="D27" s="17">
        <v>1247</v>
      </c>
    </row>
    <row r="28" spans="1:4" ht="15" customHeight="1" x14ac:dyDescent="0.25">
      <c r="A28" s="6">
        <v>45224</v>
      </c>
      <c r="B28" s="5">
        <v>180</v>
      </c>
      <c r="C28" s="33" t="s">
        <v>98</v>
      </c>
      <c r="D28" s="17">
        <v>1067</v>
      </c>
    </row>
    <row r="29" spans="1:4" ht="15" customHeight="1" x14ac:dyDescent="0.25">
      <c r="A29" s="6">
        <v>45259</v>
      </c>
      <c r="B29" s="5">
        <v>300</v>
      </c>
      <c r="C29" s="33" t="s">
        <v>96</v>
      </c>
      <c r="D29" s="17">
        <v>767</v>
      </c>
    </row>
    <row r="30" spans="1:4" ht="15" customHeight="1" x14ac:dyDescent="0.25">
      <c r="A30" s="6">
        <v>45314</v>
      </c>
      <c r="B30" s="5">
        <v>250</v>
      </c>
      <c r="C30" s="33" t="s">
        <v>35</v>
      </c>
      <c r="D30" s="17">
        <v>517</v>
      </c>
    </row>
    <row r="31" spans="1:4" ht="15" customHeight="1" x14ac:dyDescent="0.25">
      <c r="A31" s="13">
        <v>45343</v>
      </c>
      <c r="B31" s="20">
        <v>311.7</v>
      </c>
      <c r="C31" s="21" t="s">
        <v>159</v>
      </c>
      <c r="D31" s="48">
        <v>205.3</v>
      </c>
    </row>
    <row r="32" spans="1:4" ht="15" customHeight="1" x14ac:dyDescent="0.25">
      <c r="A32" s="13">
        <v>45343</v>
      </c>
      <c r="B32" s="20">
        <v>204.95</v>
      </c>
      <c r="C32" s="21" t="s">
        <v>160</v>
      </c>
      <c r="D32" s="48">
        <v>0</v>
      </c>
    </row>
    <row r="33" spans="1:4" ht="15" customHeight="1" x14ac:dyDescent="0.25">
      <c r="A33" s="4" t="s">
        <v>24</v>
      </c>
      <c r="D33" s="3">
        <v>3000</v>
      </c>
    </row>
    <row r="34" spans="1:4" ht="15" customHeight="1" x14ac:dyDescent="0.25"/>
    <row r="35" spans="1:4" ht="15" customHeight="1" x14ac:dyDescent="0.25">
      <c r="A35" s="79" t="s">
        <v>1</v>
      </c>
      <c r="B35" s="41" t="s">
        <v>2</v>
      </c>
      <c r="C35" s="41" t="s">
        <v>0</v>
      </c>
      <c r="D35" s="78" t="s">
        <v>3</v>
      </c>
    </row>
    <row r="36" spans="1:4" ht="15" customHeight="1" x14ac:dyDescent="0.25">
      <c r="A36" s="80">
        <v>45141</v>
      </c>
      <c r="B36" s="45">
        <v>200</v>
      </c>
      <c r="C36" s="6" t="s">
        <v>57</v>
      </c>
      <c r="D36" s="85">
        <f>SUM(D33-Table12[[#This Row],[£ Spent]])</f>
        <v>2800</v>
      </c>
    </row>
    <row r="37" spans="1:4" ht="15" customHeight="1" x14ac:dyDescent="0.25">
      <c r="A37" s="80">
        <v>45140</v>
      </c>
      <c r="B37" s="67">
        <v>253.35</v>
      </c>
      <c r="C37" s="27" t="s">
        <v>62</v>
      </c>
      <c r="D37" s="85">
        <f>SUM(D36-Table12[[#This Row],[£ Spent]])</f>
        <v>2546.65</v>
      </c>
    </row>
    <row r="38" spans="1:4" ht="15" customHeight="1" x14ac:dyDescent="0.25">
      <c r="A38" s="80">
        <v>45108</v>
      </c>
      <c r="B38" s="45">
        <v>400</v>
      </c>
      <c r="C38" s="33" t="s">
        <v>35</v>
      </c>
      <c r="D38" s="85">
        <f>SUM(D37-Table12[[#This Row],[£ Spent]])</f>
        <v>2146.65</v>
      </c>
    </row>
    <row r="39" spans="1:4" ht="15" customHeight="1" x14ac:dyDescent="0.25">
      <c r="A39" s="80">
        <v>45167</v>
      </c>
      <c r="B39" s="45">
        <v>400</v>
      </c>
      <c r="C39" s="33" t="s">
        <v>74</v>
      </c>
      <c r="D39" s="85">
        <f>SUM(D38-Table12[[#This Row],[£ Spent]])</f>
        <v>1746.65</v>
      </c>
    </row>
    <row r="40" spans="1:4" ht="15" customHeight="1" x14ac:dyDescent="0.25">
      <c r="A40" s="80">
        <v>45170</v>
      </c>
      <c r="B40" s="45">
        <v>200</v>
      </c>
      <c r="C40" s="33" t="s">
        <v>93</v>
      </c>
      <c r="D40" s="85">
        <f>SUM(D39-Table12[[#This Row],[£ Spent]])</f>
        <v>1546.65</v>
      </c>
    </row>
    <row r="41" spans="1:4" ht="15" customHeight="1" x14ac:dyDescent="0.25">
      <c r="A41" s="81">
        <v>45224</v>
      </c>
      <c r="B41" s="96">
        <v>180</v>
      </c>
      <c r="C41" s="83" t="s">
        <v>104</v>
      </c>
      <c r="D41" s="85">
        <f>SUM(D40-Table12[[#This Row],[£ Spent]])</f>
        <v>1366.65</v>
      </c>
    </row>
    <row r="42" spans="1:4" ht="15" customHeight="1" x14ac:dyDescent="0.25">
      <c r="A42" s="80">
        <v>45248</v>
      </c>
      <c r="B42" s="45">
        <v>133</v>
      </c>
      <c r="C42" t="s">
        <v>116</v>
      </c>
      <c r="D42" s="85">
        <f>SUM(D41-Table12[[#This Row],[£ Spent]])</f>
        <v>1233.6500000000001</v>
      </c>
    </row>
    <row r="43" spans="1:4" ht="15" customHeight="1" x14ac:dyDescent="0.25">
      <c r="A43" s="81">
        <v>45268</v>
      </c>
      <c r="B43" s="96">
        <v>220</v>
      </c>
      <c r="C43" t="s">
        <v>124</v>
      </c>
      <c r="D43" s="94">
        <v>1013.65</v>
      </c>
    </row>
    <row r="44" spans="1:4" ht="15" customHeight="1" x14ac:dyDescent="0.25">
      <c r="A44" s="81">
        <v>45259</v>
      </c>
      <c r="B44" s="96">
        <v>300</v>
      </c>
      <c r="C44" s="98" t="s">
        <v>96</v>
      </c>
      <c r="D44" s="94">
        <v>713.65</v>
      </c>
    </row>
    <row r="45" spans="1:4" ht="15" customHeight="1" x14ac:dyDescent="0.25">
      <c r="A45" s="81">
        <v>45261</v>
      </c>
      <c r="B45" s="96">
        <v>400</v>
      </c>
      <c r="C45" s="98" t="s">
        <v>133</v>
      </c>
      <c r="D45" s="94">
        <v>313.64999999999998</v>
      </c>
    </row>
    <row r="46" spans="1:4" ht="15" customHeight="1" x14ac:dyDescent="0.25">
      <c r="A46" s="81">
        <v>45312</v>
      </c>
      <c r="B46" s="96">
        <v>100</v>
      </c>
      <c r="C46" s="83" t="s">
        <v>143</v>
      </c>
      <c r="D46" s="94">
        <v>213.65</v>
      </c>
    </row>
    <row r="47" spans="1:4" ht="15" customHeight="1" x14ac:dyDescent="0.25">
      <c r="A47" s="6"/>
      <c r="B47" s="17"/>
      <c r="C47" s="5"/>
      <c r="D47" s="17"/>
    </row>
    <row r="48" spans="1:4" ht="15" customHeight="1" x14ac:dyDescent="0.25">
      <c r="A48" s="18"/>
      <c r="B48" s="5"/>
      <c r="C48" s="5"/>
      <c r="D48" s="17"/>
    </row>
    <row r="49" spans="1:4" ht="15" customHeight="1" x14ac:dyDescent="0.25">
      <c r="A49" s="18"/>
      <c r="B49" s="5"/>
      <c r="C49" s="5"/>
      <c r="D49" s="5"/>
    </row>
    <row r="50" spans="1:4" ht="15" customHeight="1" x14ac:dyDescent="0.25">
      <c r="A50" s="18"/>
      <c r="B50" s="5"/>
      <c r="C50" s="5"/>
      <c r="D50" s="17"/>
    </row>
    <row r="51" spans="1:4" ht="15" customHeight="1" x14ac:dyDescent="0.25"/>
    <row r="52" spans="1:4" ht="15" customHeight="1" x14ac:dyDescent="0.25"/>
  </sheetData>
  <mergeCells count="1">
    <mergeCell ref="A2:D2"/>
  </mergeCells>
  <phoneticPr fontId="0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37"/>
  <sheetViews>
    <sheetView tabSelected="1" topLeftCell="A6" workbookViewId="0">
      <selection activeCell="A21" sqref="A21:D30"/>
    </sheetView>
  </sheetViews>
  <sheetFormatPr defaultRowHeight="13.2" x14ac:dyDescent="0.25"/>
  <cols>
    <col min="3" max="3" width="66.44140625" customWidth="1"/>
    <col min="4" max="4" width="10.109375" bestFit="1" customWidth="1"/>
  </cols>
  <sheetData>
    <row r="2" spans="1:4" ht="17.399999999999999" x14ac:dyDescent="0.3">
      <c r="A2" s="112" t="s">
        <v>4</v>
      </c>
      <c r="B2" s="112"/>
      <c r="C2" s="112"/>
      <c r="D2" s="112"/>
    </row>
    <row r="4" spans="1:4" ht="15.6" x14ac:dyDescent="0.3">
      <c r="A4" s="2"/>
      <c r="B4" s="2"/>
      <c r="C4" s="2"/>
      <c r="D4" s="2"/>
    </row>
    <row r="5" spans="1:4" ht="15" customHeight="1" x14ac:dyDescent="0.25"/>
    <row r="6" spans="1:4" ht="15" customHeight="1" x14ac:dyDescent="0.25">
      <c r="A6" s="4" t="s">
        <v>61</v>
      </c>
      <c r="D6" s="3">
        <v>3000</v>
      </c>
    </row>
    <row r="7" spans="1:4" ht="15" customHeight="1" x14ac:dyDescent="0.25"/>
    <row r="8" spans="1:4" ht="15" customHeight="1" x14ac:dyDescent="0.25">
      <c r="A8" s="5" t="s">
        <v>1</v>
      </c>
      <c r="B8" s="5" t="s">
        <v>2</v>
      </c>
      <c r="C8" s="5" t="s">
        <v>0</v>
      </c>
      <c r="D8" s="5" t="s">
        <v>3</v>
      </c>
    </row>
    <row r="9" spans="1:4" ht="15" customHeight="1" x14ac:dyDescent="0.25">
      <c r="A9" s="6">
        <v>45142</v>
      </c>
      <c r="B9" s="32">
        <v>250</v>
      </c>
      <c r="C9" s="10" t="s">
        <v>56</v>
      </c>
      <c r="D9" s="32">
        <v>2750</v>
      </c>
    </row>
    <row r="10" spans="1:4" ht="15" customHeight="1" x14ac:dyDescent="0.25">
      <c r="A10" s="6">
        <v>45108</v>
      </c>
      <c r="B10" s="17">
        <v>200</v>
      </c>
      <c r="C10" s="9" t="s">
        <v>35</v>
      </c>
      <c r="D10" s="32">
        <v>2550</v>
      </c>
    </row>
    <row r="11" spans="1:4" ht="15" customHeight="1" x14ac:dyDescent="0.25">
      <c r="A11" s="6">
        <v>45341</v>
      </c>
      <c r="B11" s="5">
        <v>307.38</v>
      </c>
      <c r="C11" s="5" t="s">
        <v>35</v>
      </c>
      <c r="D11" s="32">
        <v>2242.62</v>
      </c>
    </row>
    <row r="12" spans="1:4" ht="15" customHeight="1" x14ac:dyDescent="0.25">
      <c r="A12" s="6">
        <v>45331</v>
      </c>
      <c r="B12" s="5">
        <v>2242.62</v>
      </c>
      <c r="C12" s="5" t="s">
        <v>96</v>
      </c>
      <c r="D12" s="32">
        <v>0</v>
      </c>
    </row>
    <row r="13" spans="1:4" ht="15" customHeight="1" x14ac:dyDescent="0.25">
      <c r="A13" s="6"/>
      <c r="B13" s="5"/>
      <c r="C13" s="5"/>
      <c r="D13" s="32"/>
    </row>
    <row r="14" spans="1:4" ht="15" customHeight="1" x14ac:dyDescent="0.25">
      <c r="A14" s="6"/>
      <c r="B14" s="5"/>
      <c r="C14" s="5"/>
      <c r="D14" s="32"/>
    </row>
    <row r="15" spans="1:4" ht="15" customHeight="1" x14ac:dyDescent="0.25">
      <c r="A15" s="6"/>
      <c r="B15" s="5"/>
      <c r="C15" s="10"/>
      <c r="D15" s="32"/>
    </row>
    <row r="16" spans="1:4" ht="15" customHeight="1" x14ac:dyDescent="0.25">
      <c r="A16" s="6"/>
      <c r="B16" s="5"/>
      <c r="C16" s="10"/>
      <c r="D16" s="32"/>
    </row>
    <row r="17" spans="1:5" ht="15" customHeight="1" x14ac:dyDescent="0.25">
      <c r="A17" s="6"/>
      <c r="B17" s="5"/>
      <c r="C17" s="10"/>
      <c r="D17" s="32"/>
    </row>
    <row r="18" spans="1:5" ht="15" customHeight="1" x14ac:dyDescent="0.25">
      <c r="A18" s="13"/>
      <c r="C18" s="9"/>
      <c r="D18" s="49"/>
    </row>
    <row r="19" spans="1:5" ht="15" customHeight="1" x14ac:dyDescent="0.25"/>
    <row r="20" spans="1:5" ht="15" customHeight="1" x14ac:dyDescent="0.25">
      <c r="A20" s="4" t="s">
        <v>25</v>
      </c>
      <c r="D20" s="3">
        <v>3000</v>
      </c>
    </row>
    <row r="21" spans="1:5" ht="15" customHeight="1" x14ac:dyDescent="0.25"/>
    <row r="22" spans="1:5" ht="15" customHeight="1" x14ac:dyDescent="0.25">
      <c r="A22" s="5" t="s">
        <v>1</v>
      </c>
      <c r="B22" s="5" t="s">
        <v>2</v>
      </c>
      <c r="C22" s="5" t="s">
        <v>0</v>
      </c>
      <c r="D22" s="5" t="s">
        <v>3</v>
      </c>
    </row>
    <row r="23" spans="1:5" ht="15" customHeight="1" x14ac:dyDescent="0.25">
      <c r="A23" s="6">
        <v>220623</v>
      </c>
      <c r="B23" s="17">
        <v>250</v>
      </c>
      <c r="C23" s="33" t="s">
        <v>56</v>
      </c>
      <c r="D23" s="55">
        <v>2750</v>
      </c>
      <c r="E23" s="56"/>
    </row>
    <row r="24" spans="1:5" ht="15" customHeight="1" x14ac:dyDescent="0.25">
      <c r="A24" s="6">
        <v>45108</v>
      </c>
      <c r="B24" s="17">
        <v>100</v>
      </c>
      <c r="C24" s="27" t="s">
        <v>35</v>
      </c>
      <c r="D24" s="55">
        <v>2650</v>
      </c>
    </row>
    <row r="25" spans="1:5" ht="15" customHeight="1" x14ac:dyDescent="0.25">
      <c r="A25" s="6">
        <v>45209</v>
      </c>
      <c r="B25" s="17">
        <v>480</v>
      </c>
      <c r="C25" s="5" t="s">
        <v>97</v>
      </c>
      <c r="D25" s="55">
        <v>2170</v>
      </c>
    </row>
    <row r="26" spans="1:5" ht="15" customHeight="1" x14ac:dyDescent="0.25">
      <c r="A26" s="6">
        <v>45209</v>
      </c>
      <c r="B26" s="17">
        <v>550</v>
      </c>
      <c r="C26" s="5" t="s">
        <v>100</v>
      </c>
      <c r="D26" s="55">
        <v>1620</v>
      </c>
    </row>
    <row r="27" spans="1:5" ht="15" customHeight="1" x14ac:dyDescent="0.25">
      <c r="A27" s="6">
        <v>45346</v>
      </c>
      <c r="B27" s="17">
        <v>310</v>
      </c>
      <c r="C27" s="10" t="s">
        <v>167</v>
      </c>
      <c r="D27" s="55">
        <v>1310</v>
      </c>
    </row>
    <row r="28" spans="1:5" ht="15" customHeight="1" x14ac:dyDescent="0.25">
      <c r="A28" s="6">
        <v>45350</v>
      </c>
      <c r="B28" s="17">
        <v>310</v>
      </c>
      <c r="C28" s="10" t="s">
        <v>171</v>
      </c>
      <c r="D28" s="55">
        <v>1000</v>
      </c>
    </row>
    <row r="29" spans="1:5" ht="15" customHeight="1" x14ac:dyDescent="0.25">
      <c r="A29" s="6"/>
      <c r="B29" s="17"/>
      <c r="C29" s="10"/>
      <c r="D29" s="55"/>
    </row>
    <row r="30" spans="1:5" ht="15" customHeight="1" x14ac:dyDescent="0.25">
      <c r="A30" s="6"/>
      <c r="B30" s="17"/>
      <c r="C30" s="5"/>
      <c r="D30" s="55"/>
    </row>
    <row r="31" spans="1:5" ht="15" customHeight="1" x14ac:dyDescent="0.25">
      <c r="A31" s="6"/>
      <c r="B31" s="17"/>
      <c r="C31" s="10"/>
      <c r="D31" s="55"/>
    </row>
    <row r="32" spans="1:5" x14ac:dyDescent="0.25">
      <c r="A32" s="6"/>
      <c r="B32" s="5"/>
      <c r="C32" s="10"/>
      <c r="D32" s="55"/>
    </row>
    <row r="33" spans="1:4" x14ac:dyDescent="0.25">
      <c r="A33" s="6"/>
      <c r="B33" s="5"/>
      <c r="C33" s="10"/>
      <c r="D33" s="55"/>
    </row>
    <row r="34" spans="1:4" x14ac:dyDescent="0.25">
      <c r="A34" s="13"/>
      <c r="B34" s="48"/>
      <c r="C34" s="25"/>
      <c r="D34" s="58"/>
    </row>
    <row r="35" spans="1:4" x14ac:dyDescent="0.25">
      <c r="A35" s="6"/>
      <c r="B35" s="17"/>
      <c r="C35" s="10"/>
      <c r="D35" s="55"/>
    </row>
    <row r="36" spans="1:4" x14ac:dyDescent="0.25">
      <c r="A36" s="6"/>
      <c r="B36" s="5"/>
      <c r="C36" s="10"/>
      <c r="D36" s="55"/>
    </row>
    <row r="37" spans="1:4" x14ac:dyDescent="0.25">
      <c r="A37" s="6"/>
      <c r="B37" s="5"/>
      <c r="C37" s="10"/>
      <c r="D37" s="55"/>
    </row>
  </sheetData>
  <mergeCells count="1">
    <mergeCell ref="A2:D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D45"/>
  <sheetViews>
    <sheetView topLeftCell="A19" workbookViewId="0">
      <selection activeCell="A34" sqref="A34:D44"/>
    </sheetView>
  </sheetViews>
  <sheetFormatPr defaultRowHeight="13.2" x14ac:dyDescent="0.25"/>
  <cols>
    <col min="1" max="1" width="9.88671875" customWidth="1"/>
    <col min="2" max="2" width="9.109375" bestFit="1" customWidth="1"/>
    <col min="3" max="3" width="39.33203125" customWidth="1"/>
    <col min="4" max="4" width="10.109375" bestFit="1" customWidth="1"/>
  </cols>
  <sheetData>
    <row r="2" spans="1:4" ht="17.399999999999999" x14ac:dyDescent="0.3">
      <c r="A2" s="112" t="s">
        <v>15</v>
      </c>
      <c r="B2" s="112"/>
      <c r="C2" s="112"/>
      <c r="D2" s="112"/>
    </row>
    <row r="4" spans="1:4" ht="15.6" x14ac:dyDescent="0.3">
      <c r="A4" s="2"/>
      <c r="B4" s="2"/>
      <c r="C4" s="2"/>
      <c r="D4" s="2"/>
    </row>
    <row r="6" spans="1:4" ht="15" customHeight="1" x14ac:dyDescent="0.25">
      <c r="A6" s="4" t="s">
        <v>30</v>
      </c>
      <c r="D6" s="3">
        <v>3000</v>
      </c>
    </row>
    <row r="7" spans="1:4" ht="15" customHeight="1" x14ac:dyDescent="0.25"/>
    <row r="8" spans="1:4" ht="15" customHeight="1" x14ac:dyDescent="0.25">
      <c r="A8" s="5" t="s">
        <v>1</v>
      </c>
      <c r="B8" s="5" t="s">
        <v>2</v>
      </c>
      <c r="C8" s="5" t="s">
        <v>0</v>
      </c>
      <c r="D8" s="5" t="s">
        <v>3</v>
      </c>
    </row>
    <row r="9" spans="1:4" ht="15" customHeight="1" x14ac:dyDescent="0.25">
      <c r="A9" s="6">
        <v>45170</v>
      </c>
      <c r="B9" s="17">
        <v>113.24</v>
      </c>
      <c r="C9" s="10" t="s">
        <v>75</v>
      </c>
      <c r="D9" s="17">
        <v>2887</v>
      </c>
    </row>
    <row r="10" spans="1:4" ht="15" customHeight="1" x14ac:dyDescent="0.25">
      <c r="A10" s="43">
        <v>45190</v>
      </c>
      <c r="B10" s="45">
        <v>225</v>
      </c>
      <c r="C10" s="27" t="s">
        <v>67</v>
      </c>
      <c r="D10" s="32">
        <v>2662</v>
      </c>
    </row>
    <row r="11" spans="1:4" ht="15" customHeight="1" x14ac:dyDescent="0.25">
      <c r="A11" s="43">
        <v>45203</v>
      </c>
      <c r="B11" s="45">
        <v>350</v>
      </c>
      <c r="C11" s="33" t="s">
        <v>87</v>
      </c>
      <c r="D11" s="32">
        <v>2312</v>
      </c>
    </row>
    <row r="12" spans="1:4" ht="15" customHeight="1" x14ac:dyDescent="0.25">
      <c r="A12" s="6">
        <v>45279</v>
      </c>
      <c r="B12" s="32">
        <v>500</v>
      </c>
      <c r="C12" s="33" t="s">
        <v>126</v>
      </c>
      <c r="D12" s="32">
        <v>1812</v>
      </c>
    </row>
    <row r="13" spans="1:4" ht="15" customHeight="1" x14ac:dyDescent="0.25">
      <c r="A13" s="6">
        <v>45341</v>
      </c>
      <c r="B13" s="32">
        <v>853</v>
      </c>
      <c r="C13" s="33" t="s">
        <v>158</v>
      </c>
      <c r="D13" s="32">
        <v>959</v>
      </c>
    </row>
    <row r="14" spans="1:4" ht="15" customHeight="1" x14ac:dyDescent="0.25">
      <c r="A14" s="6">
        <v>45341</v>
      </c>
      <c r="B14" s="5">
        <v>300</v>
      </c>
      <c r="C14" s="33" t="s">
        <v>141</v>
      </c>
      <c r="D14" s="32">
        <v>659</v>
      </c>
    </row>
    <row r="15" spans="1:4" ht="15" customHeight="1" x14ac:dyDescent="0.25">
      <c r="A15" s="13">
        <v>45345</v>
      </c>
      <c r="B15">
        <v>252.33</v>
      </c>
      <c r="C15" s="29" t="s">
        <v>162</v>
      </c>
      <c r="D15" s="28">
        <v>406.67</v>
      </c>
    </row>
    <row r="16" spans="1:4" ht="15" customHeight="1" x14ac:dyDescent="0.25">
      <c r="A16" s="13">
        <v>45345</v>
      </c>
      <c r="B16">
        <v>400</v>
      </c>
      <c r="C16" s="29" t="s">
        <v>75</v>
      </c>
      <c r="D16" s="34">
        <v>6.67</v>
      </c>
    </row>
    <row r="17" spans="1:4" ht="15" customHeight="1" x14ac:dyDescent="0.25">
      <c r="A17" s="4" t="s">
        <v>34</v>
      </c>
      <c r="D17" s="3">
        <v>3000</v>
      </c>
    </row>
    <row r="18" spans="1:4" ht="15" customHeight="1" x14ac:dyDescent="0.25"/>
    <row r="19" spans="1:4" ht="15" customHeight="1" x14ac:dyDescent="0.25">
      <c r="A19" s="5" t="s">
        <v>1</v>
      </c>
      <c r="B19" s="5" t="s">
        <v>2</v>
      </c>
      <c r="C19" s="5" t="s">
        <v>0</v>
      </c>
      <c r="D19" s="5" t="s">
        <v>3</v>
      </c>
    </row>
    <row r="20" spans="1:4" ht="15" customHeight="1" x14ac:dyDescent="0.25">
      <c r="A20" s="6">
        <v>45090</v>
      </c>
      <c r="B20" s="45">
        <v>400</v>
      </c>
      <c r="C20" s="5" t="s">
        <v>35</v>
      </c>
      <c r="D20" s="17">
        <v>2600</v>
      </c>
    </row>
    <row r="21" spans="1:4" ht="15" customHeight="1" x14ac:dyDescent="0.25">
      <c r="A21" s="6">
        <v>45092</v>
      </c>
      <c r="B21" s="45">
        <v>659.98</v>
      </c>
      <c r="C21" s="5" t="s">
        <v>37</v>
      </c>
      <c r="D21" s="17">
        <v>1940.02</v>
      </c>
    </row>
    <row r="22" spans="1:4" ht="15" customHeight="1" x14ac:dyDescent="0.25">
      <c r="A22" s="6">
        <v>45099</v>
      </c>
      <c r="B22" s="17">
        <v>500</v>
      </c>
      <c r="C22" s="27" t="s">
        <v>40</v>
      </c>
      <c r="D22" s="45">
        <v>1440</v>
      </c>
    </row>
    <row r="23" spans="1:4" ht="15" customHeight="1" x14ac:dyDescent="0.25">
      <c r="A23" s="6">
        <v>45121</v>
      </c>
      <c r="B23" s="17">
        <v>300</v>
      </c>
      <c r="C23" s="33" t="s">
        <v>55</v>
      </c>
      <c r="D23" s="45">
        <v>1140</v>
      </c>
    </row>
    <row r="24" spans="1:4" ht="15" customHeight="1" x14ac:dyDescent="0.25">
      <c r="A24" s="6">
        <v>45187</v>
      </c>
      <c r="B24" s="17">
        <v>225</v>
      </c>
      <c r="C24" s="33" t="s">
        <v>67</v>
      </c>
      <c r="D24" s="44">
        <v>915</v>
      </c>
    </row>
    <row r="25" spans="1:4" ht="15" customHeight="1" x14ac:dyDescent="0.25">
      <c r="A25" s="6">
        <v>45203</v>
      </c>
      <c r="B25" s="5">
        <v>300</v>
      </c>
      <c r="C25" s="33" t="s">
        <v>84</v>
      </c>
      <c r="D25" s="32">
        <v>615</v>
      </c>
    </row>
    <row r="26" spans="1:4" ht="15" customHeight="1" x14ac:dyDescent="0.25">
      <c r="A26" s="6">
        <v>45189</v>
      </c>
      <c r="B26" s="5">
        <v>224.26</v>
      </c>
      <c r="C26" s="33" t="s">
        <v>94</v>
      </c>
      <c r="D26" s="32">
        <v>390.74</v>
      </c>
    </row>
    <row r="27" spans="1:4" ht="15" customHeight="1" x14ac:dyDescent="0.25">
      <c r="A27" s="6">
        <v>45261</v>
      </c>
      <c r="B27" s="5">
        <v>390.74</v>
      </c>
      <c r="C27" s="33" t="s">
        <v>132</v>
      </c>
      <c r="D27" s="44">
        <v>0</v>
      </c>
    </row>
    <row r="28" spans="1:4" ht="15" customHeight="1" x14ac:dyDescent="0.25">
      <c r="A28" s="18"/>
      <c r="B28" s="5"/>
      <c r="C28" s="5"/>
      <c r="D28" s="17"/>
    </row>
    <row r="29" spans="1:4" ht="15" customHeight="1" x14ac:dyDescent="0.25">
      <c r="A29" s="6"/>
      <c r="B29" s="5"/>
      <c r="C29" s="5"/>
      <c r="D29" s="32"/>
    </row>
    <row r="30" spans="1:4" ht="15" customHeight="1" x14ac:dyDescent="0.25">
      <c r="A30" s="6"/>
      <c r="B30" s="5"/>
      <c r="C30" s="5"/>
      <c r="D30" s="32"/>
    </row>
    <row r="31" spans="1:4" ht="15" customHeight="1" x14ac:dyDescent="0.25">
      <c r="A31" s="13"/>
      <c r="D31" s="34"/>
    </row>
    <row r="32" spans="1:4" ht="15" customHeight="1" x14ac:dyDescent="0.25"/>
    <row r="33" spans="1:4" ht="15" customHeight="1" x14ac:dyDescent="0.25">
      <c r="A33" s="4" t="s">
        <v>77</v>
      </c>
      <c r="D33" s="3">
        <v>3000</v>
      </c>
    </row>
    <row r="34" spans="1:4" ht="15" customHeight="1" x14ac:dyDescent="0.25"/>
    <row r="35" spans="1:4" ht="15" customHeight="1" x14ac:dyDescent="0.25">
      <c r="A35" s="5" t="s">
        <v>1</v>
      </c>
      <c r="B35" s="5" t="s">
        <v>2</v>
      </c>
      <c r="C35" s="5" t="s">
        <v>0</v>
      </c>
      <c r="D35" s="5" t="s">
        <v>3</v>
      </c>
    </row>
    <row r="36" spans="1:4" ht="15" customHeight="1" x14ac:dyDescent="0.25">
      <c r="A36" s="6">
        <v>45173</v>
      </c>
      <c r="B36" s="45">
        <v>200</v>
      </c>
      <c r="C36" s="5" t="s">
        <v>78</v>
      </c>
      <c r="D36" s="17">
        <v>2800</v>
      </c>
    </row>
    <row r="37" spans="1:4" ht="15" customHeight="1" x14ac:dyDescent="0.25">
      <c r="A37" s="43">
        <v>45194</v>
      </c>
      <c r="B37" s="45">
        <v>200</v>
      </c>
      <c r="C37" s="27" t="s">
        <v>86</v>
      </c>
      <c r="D37" s="32">
        <v>2600</v>
      </c>
    </row>
    <row r="38" spans="1:4" ht="15" customHeight="1" x14ac:dyDescent="0.25">
      <c r="A38" s="6">
        <v>45191</v>
      </c>
      <c r="B38" s="17">
        <v>200</v>
      </c>
      <c r="C38" s="33" t="s">
        <v>84</v>
      </c>
      <c r="D38" s="17">
        <v>2400</v>
      </c>
    </row>
    <row r="39" spans="1:4" ht="15" customHeight="1" x14ac:dyDescent="0.25">
      <c r="A39" s="6">
        <v>45251</v>
      </c>
      <c r="B39" s="17">
        <v>579.80999999999995</v>
      </c>
      <c r="C39" s="33" t="s">
        <v>120</v>
      </c>
      <c r="D39" s="17">
        <v>1820</v>
      </c>
    </row>
    <row r="40" spans="1:4" ht="15" customHeight="1" x14ac:dyDescent="0.25">
      <c r="A40" s="6">
        <v>45261</v>
      </c>
      <c r="B40" s="17">
        <v>400</v>
      </c>
      <c r="C40" s="33" t="s">
        <v>125</v>
      </c>
      <c r="D40" s="17">
        <v>1420</v>
      </c>
    </row>
    <row r="41" spans="1:4" ht="15" customHeight="1" x14ac:dyDescent="0.25">
      <c r="A41" s="6">
        <v>45335</v>
      </c>
      <c r="B41" s="17">
        <v>300</v>
      </c>
      <c r="C41" s="33" t="s">
        <v>141</v>
      </c>
      <c r="D41" s="17">
        <v>1120</v>
      </c>
    </row>
    <row r="42" spans="1:4" ht="15" customHeight="1" x14ac:dyDescent="0.25">
      <c r="A42" s="6">
        <v>45349</v>
      </c>
      <c r="B42" s="17">
        <v>194.88</v>
      </c>
      <c r="C42" s="33" t="s">
        <v>162</v>
      </c>
      <c r="D42" s="17">
        <v>925</v>
      </c>
    </row>
    <row r="43" spans="1:4" ht="15" customHeight="1" x14ac:dyDescent="0.25">
      <c r="A43" s="6">
        <v>45351</v>
      </c>
      <c r="B43" s="45">
        <v>600</v>
      </c>
      <c r="C43" s="10" t="s">
        <v>170</v>
      </c>
      <c r="D43" s="17">
        <v>325</v>
      </c>
    </row>
    <row r="44" spans="1:4" ht="15" customHeight="1" x14ac:dyDescent="0.25">
      <c r="A44" s="13"/>
      <c r="B44" s="48"/>
      <c r="C44" s="21"/>
      <c r="D44" s="48"/>
    </row>
    <row r="45" spans="1:4" ht="15" customHeight="1" x14ac:dyDescent="0.25"/>
  </sheetData>
  <mergeCells count="1">
    <mergeCell ref="A2:D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D28"/>
  <sheetViews>
    <sheetView workbookViewId="0">
      <selection activeCell="A18" sqref="A18:D24"/>
    </sheetView>
  </sheetViews>
  <sheetFormatPr defaultRowHeight="13.2" x14ac:dyDescent="0.25"/>
  <cols>
    <col min="2" max="2" width="10.109375" bestFit="1" customWidth="1"/>
    <col min="3" max="3" width="68.44140625" customWidth="1"/>
    <col min="4" max="4" width="12.109375" customWidth="1"/>
  </cols>
  <sheetData>
    <row r="2" spans="1:4" ht="17.399999999999999" x14ac:dyDescent="0.3">
      <c r="A2" s="112" t="s">
        <v>16</v>
      </c>
      <c r="B2" s="112"/>
      <c r="C2" s="112"/>
      <c r="D2" s="112"/>
    </row>
    <row r="3" spans="1:4" ht="15" customHeight="1" x14ac:dyDescent="0.25"/>
    <row r="4" spans="1:4" ht="15" customHeight="1" x14ac:dyDescent="0.3">
      <c r="A4" s="2"/>
      <c r="B4" s="2"/>
      <c r="C4" s="2"/>
      <c r="D4" s="2"/>
    </row>
    <row r="5" spans="1:4" ht="15" customHeight="1" x14ac:dyDescent="0.25"/>
    <row r="6" spans="1:4" ht="15" customHeight="1" x14ac:dyDescent="0.25">
      <c r="A6" s="4" t="s">
        <v>70</v>
      </c>
      <c r="D6" s="3">
        <v>3000</v>
      </c>
    </row>
    <row r="7" spans="1:4" ht="15" customHeight="1" x14ac:dyDescent="0.25"/>
    <row r="8" spans="1:4" ht="15" customHeight="1" x14ac:dyDescent="0.25">
      <c r="A8" s="5" t="s">
        <v>1</v>
      </c>
      <c r="B8" s="5" t="s">
        <v>2</v>
      </c>
      <c r="C8" s="5" t="s">
        <v>0</v>
      </c>
      <c r="D8" s="5" t="s">
        <v>3</v>
      </c>
    </row>
    <row r="9" spans="1:4" ht="15" customHeight="1" x14ac:dyDescent="0.25">
      <c r="A9" s="6">
        <v>45155</v>
      </c>
      <c r="B9" s="32">
        <v>529.89</v>
      </c>
      <c r="C9" s="7" t="s">
        <v>37</v>
      </c>
      <c r="D9" s="32">
        <v>2470.11</v>
      </c>
    </row>
    <row r="10" spans="1:4" ht="15" customHeight="1" x14ac:dyDescent="0.25">
      <c r="A10" s="6">
        <v>45194</v>
      </c>
      <c r="B10" s="45">
        <v>500</v>
      </c>
      <c r="C10" s="5" t="s">
        <v>84</v>
      </c>
      <c r="D10" s="32">
        <v>1970.11</v>
      </c>
    </row>
    <row r="11" spans="1:4" ht="15" customHeight="1" x14ac:dyDescent="0.25">
      <c r="A11" s="6">
        <v>45223</v>
      </c>
      <c r="B11" s="45">
        <v>500</v>
      </c>
      <c r="C11" s="27" t="s">
        <v>106</v>
      </c>
      <c r="D11" s="44">
        <v>1470.11</v>
      </c>
    </row>
    <row r="12" spans="1:4" ht="15" customHeight="1" x14ac:dyDescent="0.25">
      <c r="A12" s="6">
        <v>45257</v>
      </c>
      <c r="B12" s="45">
        <v>750</v>
      </c>
      <c r="C12" s="33" t="s">
        <v>130</v>
      </c>
      <c r="D12" s="45">
        <v>720.11</v>
      </c>
    </row>
    <row r="13" spans="1:4" ht="15" customHeight="1" x14ac:dyDescent="0.25">
      <c r="A13" s="6">
        <v>45264</v>
      </c>
      <c r="B13" s="45">
        <v>500</v>
      </c>
      <c r="C13" s="10" t="s">
        <v>131</v>
      </c>
      <c r="D13" s="17">
        <v>220.11</v>
      </c>
    </row>
    <row r="14" spans="1:4" ht="15" customHeight="1" x14ac:dyDescent="0.25">
      <c r="A14" s="6">
        <v>45323</v>
      </c>
      <c r="B14" s="17">
        <v>220</v>
      </c>
      <c r="C14" s="10" t="s">
        <v>142</v>
      </c>
      <c r="D14" s="17">
        <v>0</v>
      </c>
    </row>
    <row r="15" spans="1:4" ht="15" customHeight="1" x14ac:dyDescent="0.3">
      <c r="A15" s="6"/>
      <c r="B15" s="5"/>
      <c r="C15" s="26"/>
      <c r="D15" s="17"/>
    </row>
    <row r="16" spans="1:4" ht="15" customHeight="1" x14ac:dyDescent="0.25">
      <c r="A16" s="13"/>
    </row>
    <row r="17" spans="1:4" ht="15" customHeight="1" x14ac:dyDescent="0.25">
      <c r="A17" s="4" t="s">
        <v>26</v>
      </c>
      <c r="D17" s="3">
        <v>3000</v>
      </c>
    </row>
    <row r="18" spans="1:4" ht="15" customHeight="1" x14ac:dyDescent="0.25"/>
    <row r="19" spans="1:4" ht="15" customHeight="1" x14ac:dyDescent="0.25">
      <c r="A19" s="79" t="s">
        <v>1</v>
      </c>
      <c r="B19" s="41" t="s">
        <v>2</v>
      </c>
      <c r="C19" s="41" t="s">
        <v>0</v>
      </c>
      <c r="D19" s="78" t="s">
        <v>3</v>
      </c>
    </row>
    <row r="20" spans="1:4" ht="15" customHeight="1" x14ac:dyDescent="0.25">
      <c r="A20" s="81">
        <v>45247</v>
      </c>
      <c r="B20" s="96">
        <v>400</v>
      </c>
      <c r="C20" t="s">
        <v>116</v>
      </c>
      <c r="D20" s="94">
        <f>SUM(D17-Table7[[#This Row],[£ Spent]])</f>
        <v>2600</v>
      </c>
    </row>
    <row r="21" spans="1:4" ht="15" customHeight="1" x14ac:dyDescent="0.25">
      <c r="A21" s="81">
        <v>45313</v>
      </c>
      <c r="B21" s="96">
        <v>500</v>
      </c>
      <c r="C21" s="86" t="s">
        <v>141</v>
      </c>
      <c r="D21" s="94">
        <v>2100</v>
      </c>
    </row>
    <row r="22" spans="1:4" ht="15" customHeight="1" x14ac:dyDescent="0.25">
      <c r="A22" s="81">
        <v>45349</v>
      </c>
      <c r="B22" s="96">
        <v>200</v>
      </c>
      <c r="C22" s="86" t="s">
        <v>168</v>
      </c>
      <c r="D22" s="94">
        <v>1900</v>
      </c>
    </row>
    <row r="23" spans="1:4" ht="15" customHeight="1" x14ac:dyDescent="0.25">
      <c r="A23" s="81">
        <v>45348</v>
      </c>
      <c r="B23" s="96">
        <v>150</v>
      </c>
      <c r="C23" s="74" t="s">
        <v>169</v>
      </c>
      <c r="D23" s="94">
        <v>1750</v>
      </c>
    </row>
    <row r="24" spans="1:4" ht="15" customHeight="1" x14ac:dyDescent="0.25">
      <c r="A24" s="6"/>
      <c r="B24" s="45"/>
      <c r="C24" s="10"/>
      <c r="D24" s="45"/>
    </row>
    <row r="25" spans="1:4" ht="15" customHeight="1" x14ac:dyDescent="0.25">
      <c r="A25" s="6"/>
      <c r="B25" s="45"/>
      <c r="C25" s="10"/>
      <c r="D25" s="45"/>
    </row>
    <row r="26" spans="1:4" ht="15" customHeight="1" x14ac:dyDescent="0.25"/>
    <row r="27" spans="1:4" ht="15" customHeight="1" x14ac:dyDescent="0.25"/>
    <row r="28" spans="1:4" ht="15" customHeight="1" x14ac:dyDescent="0.25"/>
  </sheetData>
  <mergeCells count="1">
    <mergeCell ref="A2:D2"/>
  </mergeCells>
  <phoneticPr fontId="0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D56"/>
  <sheetViews>
    <sheetView topLeftCell="A14" workbookViewId="0">
      <selection activeCell="A23" sqref="A23:D28"/>
    </sheetView>
  </sheetViews>
  <sheetFormatPr defaultRowHeight="13.2" x14ac:dyDescent="0.25"/>
  <cols>
    <col min="2" max="2" width="9.5546875" style="63" customWidth="1"/>
    <col min="3" max="3" width="80.109375" customWidth="1"/>
    <col min="4" max="4" width="11.33203125" customWidth="1"/>
  </cols>
  <sheetData>
    <row r="2" spans="1:4" ht="17.399999999999999" x14ac:dyDescent="0.3">
      <c r="A2" s="112" t="s">
        <v>17</v>
      </c>
      <c r="B2" s="112"/>
      <c r="C2" s="112"/>
      <c r="D2" s="112"/>
    </row>
    <row r="4" spans="1:4" ht="15.6" x14ac:dyDescent="0.3">
      <c r="A4" s="2"/>
      <c r="B4" s="62"/>
      <c r="C4" s="2"/>
      <c r="D4" s="2"/>
    </row>
    <row r="5" spans="1:4" ht="15" customHeight="1" x14ac:dyDescent="0.25"/>
    <row r="6" spans="1:4" ht="15" customHeight="1" x14ac:dyDescent="0.25">
      <c r="A6" s="4"/>
      <c r="D6" s="3">
        <v>3000</v>
      </c>
    </row>
    <row r="7" spans="1:4" ht="15" customHeight="1" x14ac:dyDescent="0.25"/>
    <row r="8" spans="1:4" ht="15" customHeight="1" x14ac:dyDescent="0.25">
      <c r="A8" s="18" t="s">
        <v>1</v>
      </c>
      <c r="B8" s="15" t="s">
        <v>32</v>
      </c>
      <c r="C8" s="37" t="s">
        <v>0</v>
      </c>
      <c r="D8" s="17" t="s">
        <v>33</v>
      </c>
    </row>
    <row r="9" spans="1:4" ht="15" customHeight="1" x14ac:dyDescent="0.25">
      <c r="A9" s="6"/>
      <c r="B9" s="15"/>
      <c r="C9" s="33"/>
      <c r="D9" s="32"/>
    </row>
    <row r="10" spans="1:4" ht="15" customHeight="1" x14ac:dyDescent="0.25">
      <c r="A10" s="6"/>
      <c r="B10" s="15"/>
      <c r="C10" s="33"/>
      <c r="D10" s="32"/>
    </row>
    <row r="11" spans="1:4" ht="15" customHeight="1" x14ac:dyDescent="0.25">
      <c r="A11" s="6"/>
      <c r="B11" s="15"/>
      <c r="C11" s="33"/>
      <c r="D11" s="32"/>
    </row>
    <row r="12" spans="1:4" ht="15" customHeight="1" x14ac:dyDescent="0.25">
      <c r="A12" s="6"/>
      <c r="B12" s="15"/>
      <c r="C12" s="33"/>
      <c r="D12" s="32"/>
    </row>
    <row r="13" spans="1:4" ht="15" customHeight="1" x14ac:dyDescent="0.25">
      <c r="A13" s="22"/>
      <c r="B13" s="15"/>
      <c r="C13" s="33"/>
      <c r="D13" s="32"/>
    </row>
    <row r="14" spans="1:4" ht="15" customHeight="1" x14ac:dyDescent="0.25">
      <c r="A14" s="6"/>
      <c r="B14" s="15"/>
      <c r="C14" s="5"/>
      <c r="D14" s="32"/>
    </row>
    <row r="15" spans="1:4" ht="15" customHeight="1" x14ac:dyDescent="0.25">
      <c r="A15" s="6"/>
      <c r="B15" s="15"/>
      <c r="C15" s="5"/>
      <c r="D15" s="32"/>
    </row>
    <row r="16" spans="1:4" ht="15" customHeight="1" x14ac:dyDescent="0.25">
      <c r="A16" s="6"/>
      <c r="B16" s="15"/>
      <c r="C16" s="5"/>
      <c r="D16" s="32"/>
    </row>
    <row r="17" spans="1:4" ht="15" customHeight="1" x14ac:dyDescent="0.25">
      <c r="A17" s="6"/>
      <c r="B17" s="15"/>
      <c r="C17" s="10"/>
      <c r="D17" s="45"/>
    </row>
    <row r="18" spans="1:4" ht="15" customHeight="1" x14ac:dyDescent="0.25">
      <c r="A18" s="6"/>
      <c r="B18" s="15"/>
      <c r="C18" s="10"/>
      <c r="D18" s="45"/>
    </row>
    <row r="19" spans="1:4" ht="15" customHeight="1" x14ac:dyDescent="0.25">
      <c r="A19" s="6"/>
      <c r="B19" s="15"/>
      <c r="C19" s="10"/>
      <c r="D19" s="17"/>
    </row>
    <row r="20" spans="1:4" ht="15" customHeight="1" x14ac:dyDescent="0.25">
      <c r="A20" s="6"/>
      <c r="B20" s="10"/>
      <c r="D20" s="17"/>
    </row>
    <row r="21" spans="1:4" ht="15" customHeight="1" x14ac:dyDescent="0.25"/>
    <row r="22" spans="1:4" ht="15" customHeight="1" x14ac:dyDescent="0.25">
      <c r="A22" s="4" t="s">
        <v>27</v>
      </c>
      <c r="D22" s="3">
        <v>3000</v>
      </c>
    </row>
    <row r="23" spans="1:4" ht="15" customHeight="1" x14ac:dyDescent="0.25"/>
    <row r="24" spans="1:4" ht="15" customHeight="1" x14ac:dyDescent="0.25">
      <c r="A24" s="5" t="s">
        <v>1</v>
      </c>
      <c r="B24" s="15" t="s">
        <v>2</v>
      </c>
      <c r="C24" s="5" t="s">
        <v>0</v>
      </c>
      <c r="D24" s="5" t="s">
        <v>3</v>
      </c>
    </row>
    <row r="25" spans="1:4" ht="15" customHeight="1" x14ac:dyDescent="0.25">
      <c r="A25" s="6">
        <v>45106</v>
      </c>
      <c r="B25" s="15">
        <v>500</v>
      </c>
      <c r="C25" s="10" t="s">
        <v>44</v>
      </c>
      <c r="D25" s="45">
        <v>2500</v>
      </c>
    </row>
    <row r="26" spans="1:4" ht="15" customHeight="1" x14ac:dyDescent="0.25">
      <c r="A26" s="6">
        <v>45346</v>
      </c>
      <c r="B26" s="15">
        <v>1000</v>
      </c>
      <c r="C26" s="10" t="s">
        <v>165</v>
      </c>
      <c r="D26" s="45">
        <v>1500</v>
      </c>
    </row>
    <row r="27" spans="1:4" ht="15" customHeight="1" x14ac:dyDescent="0.25">
      <c r="A27" s="6">
        <v>45346</v>
      </c>
      <c r="B27" s="15">
        <v>300</v>
      </c>
      <c r="C27" s="10" t="s">
        <v>166</v>
      </c>
      <c r="D27" s="45">
        <v>1200</v>
      </c>
    </row>
    <row r="28" spans="1:4" ht="15" customHeight="1" x14ac:dyDescent="0.25">
      <c r="A28" s="6"/>
      <c r="B28" s="15"/>
      <c r="C28" s="27"/>
      <c r="D28" s="45"/>
    </row>
    <row r="29" spans="1:4" ht="15" customHeight="1" x14ac:dyDescent="0.25">
      <c r="A29" s="6"/>
      <c r="B29" s="15"/>
      <c r="C29" s="27"/>
      <c r="D29" s="45"/>
    </row>
    <row r="30" spans="1:4" ht="15" customHeight="1" x14ac:dyDescent="0.25">
      <c r="A30" s="6"/>
      <c r="B30" s="15"/>
      <c r="C30" s="27"/>
      <c r="D30" s="17"/>
    </row>
    <row r="31" spans="1:4" ht="15" customHeight="1" x14ac:dyDescent="0.25">
      <c r="A31" s="6"/>
      <c r="B31" s="15"/>
      <c r="C31" s="10"/>
      <c r="D31" s="17"/>
    </row>
    <row r="32" spans="1:4" ht="15" customHeight="1" x14ac:dyDescent="0.25">
      <c r="A32" s="6"/>
      <c r="B32" s="15"/>
      <c r="C32" s="10"/>
      <c r="D32" s="17"/>
    </row>
    <row r="33" spans="1:4" ht="15" customHeight="1" x14ac:dyDescent="0.25">
      <c r="A33" s="5"/>
      <c r="B33" s="15"/>
      <c r="C33" s="5"/>
      <c r="D33" s="17"/>
    </row>
    <row r="34" spans="1:4" ht="15" customHeight="1" x14ac:dyDescent="0.25">
      <c r="A34" s="5"/>
      <c r="B34" s="15"/>
      <c r="C34" s="5"/>
      <c r="D34" s="17"/>
    </row>
    <row r="35" spans="1:4" ht="15" customHeight="1" x14ac:dyDescent="0.25">
      <c r="A35" s="5"/>
      <c r="B35" s="15"/>
      <c r="C35" s="5"/>
      <c r="D35" s="17"/>
    </row>
    <row r="36" spans="1:4" ht="15" customHeight="1" x14ac:dyDescent="0.25"/>
    <row r="37" spans="1:4" ht="15" customHeight="1" x14ac:dyDescent="0.25">
      <c r="A37" s="4"/>
      <c r="D37" s="3"/>
    </row>
    <row r="38" spans="1:4" x14ac:dyDescent="0.25">
      <c r="A38" s="9"/>
      <c r="B38" s="68"/>
      <c r="C38" s="9"/>
      <c r="D38" s="9"/>
    </row>
    <row r="39" spans="1:4" x14ac:dyDescent="0.25">
      <c r="A39" s="76"/>
      <c r="B39" s="69"/>
      <c r="C39" s="70"/>
      <c r="D39" s="71"/>
    </row>
    <row r="40" spans="1:4" x14ac:dyDescent="0.25">
      <c r="A40" s="72"/>
      <c r="B40" s="73"/>
      <c r="C40" s="74"/>
      <c r="D40" s="75"/>
    </row>
    <row r="41" spans="1:4" x14ac:dyDescent="0.25">
      <c r="A41" s="72"/>
      <c r="B41" s="73"/>
      <c r="C41" s="74"/>
      <c r="D41" s="75"/>
    </row>
    <row r="42" spans="1:4" x14ac:dyDescent="0.25">
      <c r="A42" s="72"/>
      <c r="B42" s="73"/>
      <c r="C42" s="74"/>
      <c r="D42" s="75"/>
    </row>
    <row r="43" spans="1:4" x14ac:dyDescent="0.25">
      <c r="A43" s="72"/>
      <c r="B43" s="73"/>
      <c r="C43" s="74"/>
      <c r="D43" s="75"/>
    </row>
    <row r="46" spans="1:4" ht="15" customHeight="1" x14ac:dyDescent="0.25">
      <c r="A46" s="4" t="s">
        <v>43</v>
      </c>
      <c r="D46" s="3">
        <v>3000</v>
      </c>
    </row>
    <row r="47" spans="1:4" x14ac:dyDescent="0.25">
      <c r="A47" t="s">
        <v>1</v>
      </c>
      <c r="B47" s="63" t="s">
        <v>2</v>
      </c>
      <c r="C47" t="s">
        <v>0</v>
      </c>
      <c r="D47" t="s">
        <v>3</v>
      </c>
    </row>
    <row r="48" spans="1:4" x14ac:dyDescent="0.25">
      <c r="A48" s="13">
        <v>45098</v>
      </c>
      <c r="B48" s="63">
        <v>750</v>
      </c>
      <c r="C48" t="s">
        <v>44</v>
      </c>
      <c r="D48" s="54">
        <v>2250</v>
      </c>
    </row>
    <row r="49" spans="1:4" x14ac:dyDescent="0.25">
      <c r="A49" s="13">
        <v>45098</v>
      </c>
      <c r="B49" s="63">
        <v>150</v>
      </c>
      <c r="C49" t="s">
        <v>45</v>
      </c>
      <c r="D49" s="54">
        <v>2100</v>
      </c>
    </row>
    <row r="50" spans="1:4" x14ac:dyDescent="0.25">
      <c r="A50" s="13">
        <v>45134</v>
      </c>
      <c r="B50" s="63">
        <v>150</v>
      </c>
      <c r="C50" t="s">
        <v>64</v>
      </c>
      <c r="D50" s="54">
        <v>1950</v>
      </c>
    </row>
    <row r="51" spans="1:4" x14ac:dyDescent="0.25">
      <c r="A51" s="13">
        <v>45132</v>
      </c>
      <c r="B51" s="63">
        <v>500</v>
      </c>
      <c r="C51" t="s">
        <v>65</v>
      </c>
      <c r="D51" s="54">
        <v>1450</v>
      </c>
    </row>
    <row r="52" spans="1:4" x14ac:dyDescent="0.25">
      <c r="A52" s="13">
        <v>45235</v>
      </c>
      <c r="B52" s="63">
        <v>126.93</v>
      </c>
      <c r="C52" t="s">
        <v>108</v>
      </c>
      <c r="D52" s="54">
        <v>1323.07</v>
      </c>
    </row>
    <row r="53" spans="1:4" x14ac:dyDescent="0.25">
      <c r="A53" s="13">
        <v>45239</v>
      </c>
      <c r="B53" s="63">
        <v>500</v>
      </c>
      <c r="C53" t="s">
        <v>111</v>
      </c>
      <c r="D53" s="54">
        <v>823.07</v>
      </c>
    </row>
    <row r="54" spans="1:4" x14ac:dyDescent="0.25">
      <c r="A54" s="13">
        <v>45254</v>
      </c>
      <c r="B54" s="63">
        <v>288.07</v>
      </c>
      <c r="C54" t="s">
        <v>107</v>
      </c>
      <c r="D54" s="54">
        <v>535</v>
      </c>
    </row>
    <row r="55" spans="1:4" x14ac:dyDescent="0.25">
      <c r="A55" s="13">
        <v>45240</v>
      </c>
      <c r="B55" s="63">
        <v>185</v>
      </c>
      <c r="C55" t="s">
        <v>71</v>
      </c>
      <c r="D55" s="54">
        <v>350</v>
      </c>
    </row>
    <row r="56" spans="1:4" x14ac:dyDescent="0.25">
      <c r="A56" s="13">
        <v>45240</v>
      </c>
      <c r="B56" s="63">
        <v>350</v>
      </c>
      <c r="C56" t="s">
        <v>127</v>
      </c>
      <c r="D56" s="54">
        <v>0</v>
      </c>
    </row>
  </sheetData>
  <mergeCells count="1">
    <mergeCell ref="A2:D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F41"/>
  <sheetViews>
    <sheetView topLeftCell="A11" zoomScale="85" zoomScaleNormal="85" workbookViewId="0">
      <selection activeCell="A20" sqref="A20:D25"/>
    </sheetView>
  </sheetViews>
  <sheetFormatPr defaultRowHeight="13.2" x14ac:dyDescent="0.25"/>
  <cols>
    <col min="1" max="1" width="23" bestFit="1" customWidth="1"/>
    <col min="2" max="2" width="11.33203125" bestFit="1" customWidth="1"/>
    <col min="3" max="3" width="79.109375" customWidth="1"/>
    <col min="4" max="4" width="10.109375" bestFit="1" customWidth="1"/>
  </cols>
  <sheetData>
    <row r="2" spans="1:6" ht="17.399999999999999" x14ac:dyDescent="0.3">
      <c r="A2" s="112" t="s">
        <v>6</v>
      </c>
      <c r="B2" s="112"/>
      <c r="C2" s="112"/>
      <c r="D2" s="112"/>
    </row>
    <row r="4" spans="1:6" ht="15.6" x14ac:dyDescent="0.3">
      <c r="A4" s="2"/>
      <c r="B4" s="2"/>
      <c r="C4" s="2"/>
      <c r="D4" s="2"/>
    </row>
    <row r="6" spans="1:6" ht="15" customHeight="1" x14ac:dyDescent="0.25">
      <c r="A6" s="4" t="s">
        <v>7</v>
      </c>
      <c r="D6" s="3">
        <v>3000</v>
      </c>
    </row>
    <row r="7" spans="1:6" ht="15" customHeight="1" x14ac:dyDescent="0.25"/>
    <row r="8" spans="1:6" ht="15" customHeight="1" x14ac:dyDescent="0.25">
      <c r="A8" s="5" t="s">
        <v>1</v>
      </c>
      <c r="B8" s="5" t="s">
        <v>2</v>
      </c>
      <c r="C8" s="5" t="s">
        <v>0</v>
      </c>
      <c r="D8" s="5" t="s">
        <v>3</v>
      </c>
    </row>
    <row r="9" spans="1:6" ht="15" customHeight="1" x14ac:dyDescent="0.25">
      <c r="A9" s="6">
        <v>45176</v>
      </c>
      <c r="B9" s="32">
        <v>819.99</v>
      </c>
      <c r="C9" s="10" t="s">
        <v>82</v>
      </c>
      <c r="D9" s="32">
        <v>2180.0100000000002</v>
      </c>
      <c r="F9" s="54"/>
    </row>
    <row r="10" spans="1:6" ht="15" customHeight="1" x14ac:dyDescent="0.25">
      <c r="A10" s="6">
        <v>45306</v>
      </c>
      <c r="B10" s="32">
        <v>340</v>
      </c>
      <c r="C10" s="27" t="s">
        <v>137</v>
      </c>
      <c r="D10" s="32">
        <v>1840.01</v>
      </c>
    </row>
    <row r="11" spans="1:6" ht="15" customHeight="1" x14ac:dyDescent="0.25">
      <c r="A11" s="6"/>
      <c r="B11" s="45"/>
      <c r="C11" s="27"/>
      <c r="D11" s="32"/>
      <c r="F11" s="9"/>
    </row>
    <row r="12" spans="1:6" ht="15" customHeight="1" x14ac:dyDescent="0.25">
      <c r="A12" s="6"/>
      <c r="B12" s="45"/>
      <c r="C12" s="27"/>
      <c r="D12" s="32"/>
    </row>
    <row r="13" spans="1:6" ht="15" customHeight="1" x14ac:dyDescent="0.25">
      <c r="A13" s="6"/>
      <c r="B13" s="45"/>
      <c r="C13" s="27"/>
      <c r="D13" s="15"/>
    </row>
    <row r="14" spans="1:6" ht="15" customHeight="1" x14ac:dyDescent="0.25">
      <c r="A14" s="6"/>
      <c r="B14" s="5"/>
      <c r="C14" s="27"/>
      <c r="D14" s="15"/>
    </row>
    <row r="15" spans="1:6" ht="15" customHeight="1" x14ac:dyDescent="0.25">
      <c r="A15" s="6"/>
      <c r="B15" s="5"/>
      <c r="C15" s="27"/>
      <c r="D15" s="15"/>
    </row>
    <row r="16" spans="1:6" ht="15" customHeight="1" x14ac:dyDescent="0.25">
      <c r="A16" s="6"/>
      <c r="B16" s="5"/>
      <c r="C16" s="27"/>
      <c r="D16" s="15"/>
    </row>
    <row r="17" spans="1:4" ht="15" customHeight="1" x14ac:dyDescent="0.25">
      <c r="A17" s="13"/>
      <c r="C17" s="29"/>
    </row>
    <row r="18" spans="1:4" ht="15" customHeight="1" x14ac:dyDescent="0.25"/>
    <row r="19" spans="1:4" ht="15" customHeight="1" x14ac:dyDescent="0.25">
      <c r="A19" s="4" t="s">
        <v>52</v>
      </c>
      <c r="D19" s="3">
        <v>3000</v>
      </c>
    </row>
    <row r="20" spans="1:4" ht="15" customHeight="1" x14ac:dyDescent="0.25"/>
    <row r="21" spans="1:4" ht="15" customHeight="1" x14ac:dyDescent="0.25">
      <c r="A21" s="5" t="s">
        <v>1</v>
      </c>
      <c r="B21" s="5" t="s">
        <v>2</v>
      </c>
      <c r="C21" s="5" t="s">
        <v>0</v>
      </c>
      <c r="D21" s="5" t="s">
        <v>3</v>
      </c>
    </row>
    <row r="22" spans="1:4" ht="24" customHeight="1" x14ac:dyDescent="0.25">
      <c r="A22" s="6">
        <v>45118</v>
      </c>
      <c r="B22" s="45">
        <v>400</v>
      </c>
      <c r="C22" s="27" t="s">
        <v>53</v>
      </c>
      <c r="D22" s="45">
        <v>2600</v>
      </c>
    </row>
    <row r="23" spans="1:4" ht="15" customHeight="1" x14ac:dyDescent="0.25">
      <c r="A23" s="6">
        <v>45266</v>
      </c>
      <c r="B23" s="45">
        <v>800</v>
      </c>
      <c r="C23" s="27" t="s">
        <v>116</v>
      </c>
      <c r="D23" s="17">
        <v>1800</v>
      </c>
    </row>
    <row r="24" spans="1:4" ht="15" customHeight="1" x14ac:dyDescent="0.25">
      <c r="A24" s="6">
        <v>45337</v>
      </c>
      <c r="B24" s="45">
        <v>1100</v>
      </c>
      <c r="C24" s="27" t="s">
        <v>150</v>
      </c>
      <c r="D24" s="5">
        <v>700</v>
      </c>
    </row>
    <row r="25" spans="1:4" ht="15" customHeight="1" x14ac:dyDescent="0.25">
      <c r="A25" s="6"/>
      <c r="B25" s="45"/>
      <c r="C25" s="5"/>
      <c r="D25" s="17"/>
    </row>
    <row r="26" spans="1:4" ht="15" customHeight="1" x14ac:dyDescent="0.25">
      <c r="A26" s="6"/>
      <c r="B26" s="45"/>
      <c r="C26" s="5"/>
      <c r="D26" s="17"/>
    </row>
    <row r="27" spans="1:4" ht="15" customHeight="1" x14ac:dyDescent="0.25">
      <c r="A27" s="6"/>
      <c r="B27" s="5"/>
      <c r="C27" s="5"/>
      <c r="D27" s="17"/>
    </row>
    <row r="28" spans="1:4" ht="15" customHeight="1" x14ac:dyDescent="0.25">
      <c r="A28" s="18"/>
      <c r="B28" s="5"/>
      <c r="C28" s="5"/>
      <c r="D28" s="17"/>
    </row>
    <row r="29" spans="1:4" ht="15" customHeight="1" x14ac:dyDescent="0.25">
      <c r="A29" s="25"/>
      <c r="D29" s="3"/>
    </row>
    <row r="30" spans="1:4" ht="15" customHeight="1" x14ac:dyDescent="0.25"/>
    <row r="31" spans="1:4" ht="15" customHeight="1" x14ac:dyDescent="0.25">
      <c r="A31" s="4" t="s">
        <v>48</v>
      </c>
      <c r="D31" s="3">
        <v>3000</v>
      </c>
    </row>
    <row r="32" spans="1:4" ht="15" customHeight="1" x14ac:dyDescent="0.25"/>
    <row r="33" spans="1:4" ht="15" customHeight="1" x14ac:dyDescent="0.25">
      <c r="A33" s="5" t="s">
        <v>1</v>
      </c>
      <c r="B33" s="5" t="s">
        <v>2</v>
      </c>
      <c r="C33" s="5" t="s">
        <v>0</v>
      </c>
      <c r="D33" s="5" t="s">
        <v>3</v>
      </c>
    </row>
    <row r="34" spans="1:4" ht="15" customHeight="1" x14ac:dyDescent="0.25">
      <c r="A34" s="6">
        <v>45107</v>
      </c>
      <c r="B34" s="45">
        <v>200</v>
      </c>
      <c r="C34" s="52" t="s">
        <v>49</v>
      </c>
      <c r="D34" s="32">
        <v>2800</v>
      </c>
    </row>
    <row r="35" spans="1:4" ht="15" customHeight="1" x14ac:dyDescent="0.25">
      <c r="A35" s="6">
        <v>45107</v>
      </c>
      <c r="B35" s="17">
        <v>400</v>
      </c>
      <c r="C35" s="33" t="s">
        <v>63</v>
      </c>
      <c r="D35" s="32">
        <v>2400</v>
      </c>
    </row>
    <row r="36" spans="1:4" ht="15" customHeight="1" x14ac:dyDescent="0.25">
      <c r="A36" s="22">
        <v>45309</v>
      </c>
      <c r="B36" s="45">
        <v>499</v>
      </c>
      <c r="C36" s="27" t="s">
        <v>139</v>
      </c>
      <c r="D36" s="32">
        <v>1901</v>
      </c>
    </row>
    <row r="37" spans="1:4" ht="15" customHeight="1" x14ac:dyDescent="0.25">
      <c r="A37" s="6">
        <v>45312</v>
      </c>
      <c r="B37" s="45">
        <v>998</v>
      </c>
      <c r="C37" s="27" t="s">
        <v>49</v>
      </c>
      <c r="D37" s="32">
        <v>903</v>
      </c>
    </row>
    <row r="38" spans="1:4" ht="15" customHeight="1" x14ac:dyDescent="0.25">
      <c r="A38" s="6">
        <v>45321</v>
      </c>
      <c r="B38" s="5">
        <v>500</v>
      </c>
      <c r="C38" s="27" t="s">
        <v>144</v>
      </c>
      <c r="D38" s="17">
        <v>403</v>
      </c>
    </row>
    <row r="39" spans="1:4" ht="15" customHeight="1" x14ac:dyDescent="0.25">
      <c r="A39" s="6"/>
      <c r="B39" s="5"/>
      <c r="C39" s="27"/>
      <c r="D39" s="17"/>
    </row>
    <row r="40" spans="1:4" ht="15" customHeight="1" x14ac:dyDescent="0.25">
      <c r="A40" s="6"/>
      <c r="B40" s="5"/>
      <c r="C40" s="27"/>
      <c r="D40" s="17"/>
    </row>
    <row r="41" spans="1:4" ht="15" customHeight="1" x14ac:dyDescent="0.25"/>
  </sheetData>
  <mergeCells count="1">
    <mergeCell ref="A2:D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D40"/>
  <sheetViews>
    <sheetView workbookViewId="0">
      <selection activeCell="A7" sqref="A7:D19"/>
    </sheetView>
  </sheetViews>
  <sheetFormatPr defaultRowHeight="13.2" x14ac:dyDescent="0.25"/>
  <cols>
    <col min="1" max="1" width="9.5546875" bestFit="1" customWidth="1"/>
    <col min="2" max="2" width="10" customWidth="1"/>
    <col min="3" max="3" width="37.109375" customWidth="1"/>
    <col min="4" max="4" width="12.109375" customWidth="1"/>
  </cols>
  <sheetData>
    <row r="2" spans="1:4" ht="17.399999999999999" x14ac:dyDescent="0.3">
      <c r="A2" s="112" t="s">
        <v>8</v>
      </c>
      <c r="B2" s="112"/>
      <c r="C2" s="112"/>
      <c r="D2" s="112"/>
    </row>
    <row r="4" spans="1:4" ht="15.6" x14ac:dyDescent="0.3">
      <c r="A4" s="2"/>
      <c r="B4" s="2"/>
      <c r="C4" s="2"/>
      <c r="D4" s="2"/>
    </row>
    <row r="5" spans="1:4" ht="15" customHeight="1" x14ac:dyDescent="0.25"/>
    <row r="6" spans="1:4" ht="15" customHeight="1" x14ac:dyDescent="0.25">
      <c r="A6" s="4" t="s">
        <v>102</v>
      </c>
      <c r="D6" s="3">
        <v>3000</v>
      </c>
    </row>
    <row r="7" spans="1:4" ht="15" customHeight="1" x14ac:dyDescent="0.25"/>
    <row r="8" spans="1:4" ht="15" customHeight="1" x14ac:dyDescent="0.25">
      <c r="A8" s="79" t="s">
        <v>1</v>
      </c>
      <c r="B8" s="41" t="s">
        <v>2</v>
      </c>
      <c r="C8" s="41" t="s">
        <v>0</v>
      </c>
      <c r="D8" s="78" t="s">
        <v>3</v>
      </c>
    </row>
    <row r="9" spans="1:4" ht="15" customHeight="1" x14ac:dyDescent="0.25">
      <c r="A9" s="80">
        <v>45212</v>
      </c>
      <c r="B9" s="32">
        <v>200</v>
      </c>
      <c r="C9" s="10" t="s">
        <v>101</v>
      </c>
      <c r="D9" s="85">
        <f>SUM(D6-Table9[[#This Row],[£ Spent]])</f>
        <v>2800</v>
      </c>
    </row>
    <row r="10" spans="1:4" ht="15" customHeight="1" x14ac:dyDescent="0.25">
      <c r="A10" s="81">
        <v>45237</v>
      </c>
      <c r="B10" s="87">
        <v>475</v>
      </c>
      <c r="C10" s="74" t="s">
        <v>110</v>
      </c>
      <c r="D10" s="94">
        <f>SUM(D9-Table9[[#This Row],[£ Spent]])</f>
        <v>2325</v>
      </c>
    </row>
    <row r="11" spans="1:4" ht="15" customHeight="1" x14ac:dyDescent="0.25">
      <c r="A11" s="80">
        <v>45250</v>
      </c>
      <c r="B11" s="32">
        <v>400</v>
      </c>
      <c r="C11" t="s">
        <v>116</v>
      </c>
      <c r="D11" s="94">
        <f>SUM(D10-Table9[[#This Row],[£ Spent]])</f>
        <v>1925</v>
      </c>
    </row>
    <row r="12" spans="1:4" ht="15" customHeight="1" x14ac:dyDescent="0.25">
      <c r="A12" s="81">
        <v>45322</v>
      </c>
      <c r="B12" s="87">
        <v>800</v>
      </c>
      <c r="C12" s="74" t="s">
        <v>145</v>
      </c>
      <c r="D12" s="94"/>
    </row>
    <row r="13" spans="1:4" ht="15" customHeight="1" x14ac:dyDescent="0.25">
      <c r="A13" s="80"/>
      <c r="B13" s="32"/>
      <c r="C13" s="10" t="s">
        <v>146</v>
      </c>
      <c r="D13" s="85">
        <v>1125</v>
      </c>
    </row>
    <row r="14" spans="1:4" ht="15" customHeight="1" x14ac:dyDescent="0.25">
      <c r="A14" s="72">
        <v>45335</v>
      </c>
      <c r="B14" s="87">
        <v>400</v>
      </c>
      <c r="C14" s="74" t="s">
        <v>150</v>
      </c>
      <c r="D14" s="94">
        <v>725</v>
      </c>
    </row>
    <row r="15" spans="1:4" ht="15" customHeight="1" x14ac:dyDescent="0.25">
      <c r="A15" s="81">
        <v>45330</v>
      </c>
      <c r="B15" s="87">
        <v>215</v>
      </c>
      <c r="C15" s="74" t="s">
        <v>155</v>
      </c>
      <c r="D15" s="94"/>
    </row>
    <row r="16" spans="1:4" ht="15" customHeight="1" x14ac:dyDescent="0.25">
      <c r="A16" s="80"/>
      <c r="B16" s="32"/>
      <c r="C16" s="10" t="s">
        <v>156</v>
      </c>
      <c r="D16" s="85">
        <v>510</v>
      </c>
    </row>
    <row r="17" spans="1:4" ht="15" customHeight="1" x14ac:dyDescent="0.25">
      <c r="A17" s="81">
        <v>45330</v>
      </c>
      <c r="B17" s="87">
        <v>300</v>
      </c>
      <c r="C17" s="74" t="s">
        <v>157</v>
      </c>
      <c r="D17" s="94">
        <v>210</v>
      </c>
    </row>
    <row r="18" spans="1:4" ht="15" customHeight="1" x14ac:dyDescent="0.25">
      <c r="A18" s="81">
        <v>45349</v>
      </c>
      <c r="B18" s="87">
        <v>200</v>
      </c>
      <c r="C18" s="74" t="s">
        <v>168</v>
      </c>
      <c r="D18" s="94">
        <v>10</v>
      </c>
    </row>
    <row r="19" spans="1:4" ht="15" customHeight="1" x14ac:dyDescent="0.25">
      <c r="A19" s="6"/>
      <c r="B19" s="5"/>
      <c r="C19" s="10"/>
      <c r="D19" s="17"/>
    </row>
    <row r="20" spans="1:4" ht="15" customHeight="1" x14ac:dyDescent="0.25">
      <c r="A20" s="13"/>
      <c r="B20" s="20"/>
      <c r="C20" s="46"/>
      <c r="D20" s="3"/>
    </row>
    <row r="21" spans="1:4" ht="15" customHeight="1" x14ac:dyDescent="0.25">
      <c r="A21" s="13"/>
      <c r="B21" s="20"/>
      <c r="C21" s="46"/>
      <c r="D21" s="3"/>
    </row>
    <row r="22" spans="1:4" ht="15" customHeight="1" x14ac:dyDescent="0.25">
      <c r="A22" s="4" t="s">
        <v>9</v>
      </c>
      <c r="D22" s="3">
        <v>3000</v>
      </c>
    </row>
    <row r="23" spans="1:4" ht="15" customHeight="1" x14ac:dyDescent="0.25"/>
    <row r="24" spans="1:4" ht="15" customHeight="1" x14ac:dyDescent="0.25">
      <c r="A24" s="79" t="s">
        <v>1</v>
      </c>
      <c r="B24" s="41" t="s">
        <v>2</v>
      </c>
      <c r="C24" s="41" t="s">
        <v>0</v>
      </c>
      <c r="D24" s="78" t="s">
        <v>3</v>
      </c>
    </row>
    <row r="25" spans="1:4" ht="15" customHeight="1" x14ac:dyDescent="0.25">
      <c r="A25" s="80">
        <v>45117</v>
      </c>
      <c r="B25" s="32">
        <v>200</v>
      </c>
      <c r="C25" s="10" t="s">
        <v>54</v>
      </c>
      <c r="D25" s="85">
        <f>SUM(D22-Table5[[#This Row],[£ Spent]])</f>
        <v>2800</v>
      </c>
    </row>
    <row r="26" spans="1:4" ht="15" customHeight="1" x14ac:dyDescent="0.25">
      <c r="A26" s="80">
        <v>45170</v>
      </c>
      <c r="B26" s="32">
        <v>500</v>
      </c>
      <c r="C26" s="10" t="s">
        <v>79</v>
      </c>
      <c r="D26" s="85">
        <f>SUM(D25-Table5[[#This Row],[£ Spent]])</f>
        <v>2300</v>
      </c>
    </row>
    <row r="27" spans="1:4" ht="15" customHeight="1" x14ac:dyDescent="0.25">
      <c r="A27" s="80">
        <v>45212</v>
      </c>
      <c r="B27" s="45">
        <v>200</v>
      </c>
      <c r="C27" s="33" t="s">
        <v>101</v>
      </c>
      <c r="D27" s="85">
        <f>SUM(D26-Table5[[#This Row],[£ Spent]])</f>
        <v>2100</v>
      </c>
    </row>
    <row r="28" spans="1:4" ht="15" customHeight="1" x14ac:dyDescent="0.25">
      <c r="A28" s="91">
        <v>45214</v>
      </c>
      <c r="B28" s="51">
        <v>350</v>
      </c>
      <c r="C28" s="38" t="s">
        <v>103</v>
      </c>
      <c r="D28" s="85">
        <f>SUM(D27-Table5[[#This Row],[£ Spent]])</f>
        <v>1750</v>
      </c>
    </row>
    <row r="29" spans="1:4" ht="15" customHeight="1" x14ac:dyDescent="0.25">
      <c r="A29" s="92">
        <v>45237</v>
      </c>
      <c r="B29" s="93">
        <v>475</v>
      </c>
      <c r="C29" s="21" t="s">
        <v>110</v>
      </c>
      <c r="D29" s="85">
        <f>SUM(D28-Table5[[#This Row],[£ Spent]])</f>
        <v>1275</v>
      </c>
    </row>
    <row r="30" spans="1:4" ht="15" customHeight="1" x14ac:dyDescent="0.25">
      <c r="A30" s="95">
        <v>45247</v>
      </c>
      <c r="B30" s="87">
        <v>366</v>
      </c>
      <c r="C30" t="s">
        <v>118</v>
      </c>
      <c r="D30" s="85">
        <f>SUM(D29-Table5[[#This Row],[£ Spent]])</f>
        <v>909</v>
      </c>
    </row>
    <row r="31" spans="1:4" ht="15" customHeight="1" x14ac:dyDescent="0.25">
      <c r="A31" s="92">
        <v>45247</v>
      </c>
      <c r="B31" s="87">
        <v>400</v>
      </c>
      <c r="C31" t="s">
        <v>116</v>
      </c>
      <c r="D31" s="85">
        <f>SUM(D30-Table5[[#This Row],[£ Spent]])</f>
        <v>509</v>
      </c>
    </row>
    <row r="32" spans="1:4" ht="15" customHeight="1" x14ac:dyDescent="0.25">
      <c r="A32" s="92">
        <v>45318</v>
      </c>
      <c r="B32" s="82">
        <v>200</v>
      </c>
      <c r="C32" s="74" t="s">
        <v>145</v>
      </c>
      <c r="D32" s="94"/>
    </row>
    <row r="33" spans="1:4" ht="15" customHeight="1" x14ac:dyDescent="0.25">
      <c r="A33" s="76">
        <v>45328</v>
      </c>
      <c r="B33" s="44">
        <v>309</v>
      </c>
      <c r="C33" s="10" t="s">
        <v>146</v>
      </c>
      <c r="D33" s="85">
        <v>309</v>
      </c>
    </row>
    <row r="34" spans="1:4" ht="15" customHeight="1" x14ac:dyDescent="0.25">
      <c r="A34" s="6"/>
      <c r="B34" s="44"/>
      <c r="C34" s="10"/>
      <c r="D34" s="17"/>
    </row>
    <row r="35" spans="1:4" ht="15" customHeight="1" x14ac:dyDescent="0.25">
      <c r="A35" s="6"/>
      <c r="B35" s="44"/>
      <c r="C35" s="10"/>
      <c r="D35" s="17"/>
    </row>
    <row r="36" spans="1:4" ht="15" customHeight="1" x14ac:dyDescent="0.25">
      <c r="A36" s="6"/>
      <c r="B36" s="44"/>
      <c r="C36" s="10"/>
      <c r="D36" s="17"/>
    </row>
    <row r="37" spans="1:4" ht="15" customHeight="1" x14ac:dyDescent="0.25">
      <c r="A37" s="6"/>
      <c r="B37" s="44"/>
      <c r="C37" s="10"/>
      <c r="D37" s="5"/>
    </row>
    <row r="38" spans="1:4" ht="15" customHeight="1" x14ac:dyDescent="0.25"/>
    <row r="39" spans="1:4" ht="15" customHeight="1" x14ac:dyDescent="0.25"/>
    <row r="40" spans="1:4" ht="15" customHeight="1" x14ac:dyDescent="0.25"/>
  </sheetData>
  <mergeCells count="1">
    <mergeCell ref="A2:D2"/>
  </mergeCells>
  <phoneticPr fontId="0" type="noConversion"/>
  <pageMargins left="0.75" right="0.75" top="1" bottom="1" header="0.5" footer="0.5"/>
  <pageSetup paperSize="9" orientation="portrait" r:id="rId1"/>
  <headerFooter alignWithMargins="0"/>
  <tableParts count="2"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31"/>
  <sheetViews>
    <sheetView workbookViewId="0">
      <selection activeCell="A7" sqref="A7:D16"/>
    </sheetView>
  </sheetViews>
  <sheetFormatPr defaultRowHeight="13.2" x14ac:dyDescent="0.25"/>
  <cols>
    <col min="1" max="1" width="10.109375" customWidth="1"/>
    <col min="2" max="2" width="9.109375" bestFit="1" customWidth="1"/>
    <col min="3" max="3" width="55.44140625" customWidth="1"/>
  </cols>
  <sheetData>
    <row r="2" spans="1:5" ht="17.399999999999999" x14ac:dyDescent="0.3">
      <c r="A2" s="112" t="s">
        <v>10</v>
      </c>
      <c r="B2" s="112"/>
      <c r="C2" s="112"/>
      <c r="D2" s="112"/>
    </row>
    <row r="4" spans="1:5" ht="15" customHeight="1" x14ac:dyDescent="0.3">
      <c r="A4" s="2"/>
      <c r="B4" s="2"/>
      <c r="C4" s="2"/>
      <c r="D4" s="2"/>
    </row>
    <row r="5" spans="1:5" ht="15" customHeight="1" x14ac:dyDescent="0.25">
      <c r="E5" s="11"/>
    </row>
    <row r="6" spans="1:5" ht="15" customHeight="1" x14ac:dyDescent="0.25">
      <c r="A6" s="4" t="s">
        <v>46</v>
      </c>
      <c r="D6" s="3">
        <v>3000</v>
      </c>
    </row>
    <row r="7" spans="1:5" ht="15" customHeight="1" x14ac:dyDescent="0.25"/>
    <row r="8" spans="1:5" ht="15" customHeight="1" x14ac:dyDescent="0.25">
      <c r="A8" s="6" t="s">
        <v>1</v>
      </c>
      <c r="B8" s="5" t="s">
        <v>32</v>
      </c>
      <c r="C8" s="5" t="s">
        <v>0</v>
      </c>
      <c r="D8" s="5" t="s">
        <v>33</v>
      </c>
    </row>
    <row r="9" spans="1:5" ht="15" customHeight="1" x14ac:dyDescent="0.25">
      <c r="A9" s="6">
        <v>45097</v>
      </c>
      <c r="B9" s="45">
        <v>250</v>
      </c>
      <c r="C9" s="12" t="s">
        <v>47</v>
      </c>
      <c r="D9" s="17">
        <v>2750</v>
      </c>
    </row>
    <row r="10" spans="1:5" ht="15" customHeight="1" x14ac:dyDescent="0.25">
      <c r="A10" s="6">
        <v>45156</v>
      </c>
      <c r="B10" s="45">
        <v>185</v>
      </c>
      <c r="C10" s="27" t="s">
        <v>71</v>
      </c>
      <c r="D10" s="17">
        <v>2565</v>
      </c>
    </row>
    <row r="11" spans="1:5" ht="15" customHeight="1" x14ac:dyDescent="0.25">
      <c r="A11" s="6">
        <v>45181</v>
      </c>
      <c r="B11" s="45">
        <v>996.8</v>
      </c>
      <c r="C11" s="27" t="s">
        <v>81</v>
      </c>
      <c r="D11" s="17">
        <v>1568.2</v>
      </c>
    </row>
    <row r="12" spans="1:5" ht="15" customHeight="1" x14ac:dyDescent="0.25">
      <c r="A12" s="6">
        <v>45194</v>
      </c>
      <c r="B12" s="45">
        <v>500</v>
      </c>
      <c r="C12" s="27" t="s">
        <v>88</v>
      </c>
      <c r="D12" s="17">
        <v>1068</v>
      </c>
    </row>
    <row r="13" spans="1:5" ht="15" customHeight="1" x14ac:dyDescent="0.25">
      <c r="A13" s="6">
        <v>45224</v>
      </c>
      <c r="B13" s="17">
        <v>250</v>
      </c>
      <c r="C13" s="33" t="s">
        <v>105</v>
      </c>
      <c r="D13" s="17">
        <v>818</v>
      </c>
    </row>
    <row r="14" spans="1:5" ht="15" customHeight="1" x14ac:dyDescent="0.25">
      <c r="A14" s="6">
        <v>45245</v>
      </c>
      <c r="B14" s="17">
        <v>386</v>
      </c>
      <c r="C14" s="33" t="s">
        <v>115</v>
      </c>
      <c r="D14" s="17">
        <v>432</v>
      </c>
    </row>
    <row r="15" spans="1:5" ht="15" customHeight="1" x14ac:dyDescent="0.25">
      <c r="A15" s="6">
        <v>45257</v>
      </c>
      <c r="B15" s="5">
        <v>120</v>
      </c>
      <c r="C15" s="33" t="s">
        <v>107</v>
      </c>
      <c r="D15" s="17">
        <v>312</v>
      </c>
    </row>
    <row r="16" spans="1:5" ht="15" customHeight="1" x14ac:dyDescent="0.25">
      <c r="A16" s="13">
        <v>44949</v>
      </c>
      <c r="B16">
        <v>312</v>
      </c>
      <c r="C16" s="14" t="s">
        <v>142</v>
      </c>
      <c r="D16" s="3">
        <v>0</v>
      </c>
    </row>
    <row r="17" spans="1:4" ht="15" customHeight="1" x14ac:dyDescent="0.25">
      <c r="A17" s="4" t="s">
        <v>114</v>
      </c>
      <c r="D17" s="3">
        <v>3000</v>
      </c>
    </row>
    <row r="18" spans="1:4" ht="15" customHeight="1" x14ac:dyDescent="0.25"/>
    <row r="19" spans="1:4" ht="15" customHeight="1" x14ac:dyDescent="0.25">
      <c r="A19" s="5" t="s">
        <v>1</v>
      </c>
      <c r="B19" s="5" t="s">
        <v>2</v>
      </c>
      <c r="C19" s="5" t="s">
        <v>0</v>
      </c>
      <c r="D19" s="5" t="s">
        <v>3</v>
      </c>
    </row>
    <row r="20" spans="1:4" ht="15" customHeight="1" x14ac:dyDescent="0.25">
      <c r="A20" s="6"/>
      <c r="B20" s="17"/>
      <c r="C20" s="9"/>
      <c r="D20" s="17"/>
    </row>
    <row r="21" spans="1:4" ht="15" customHeight="1" x14ac:dyDescent="0.25">
      <c r="A21" s="6"/>
      <c r="B21" s="17"/>
      <c r="C21" s="33"/>
      <c r="D21" s="17"/>
    </row>
    <row r="22" spans="1:4" ht="15" customHeight="1" x14ac:dyDescent="0.25">
      <c r="A22" s="6"/>
      <c r="B22" s="17"/>
      <c r="C22" s="33"/>
      <c r="D22" s="17"/>
    </row>
    <row r="23" spans="1:4" ht="15" customHeight="1" x14ac:dyDescent="0.25">
      <c r="A23" s="39"/>
      <c r="B23" s="40"/>
      <c r="C23" s="38"/>
      <c r="D23" s="17"/>
    </row>
    <row r="24" spans="1:4" ht="15" customHeight="1" x14ac:dyDescent="0.25">
      <c r="A24" s="39"/>
      <c r="B24" s="40"/>
      <c r="C24" s="38"/>
      <c r="D24" s="17"/>
    </row>
    <row r="25" spans="1:4" ht="15" customHeight="1" x14ac:dyDescent="0.25">
      <c r="A25" s="39"/>
      <c r="B25" s="40"/>
      <c r="C25" s="38"/>
      <c r="D25" s="40"/>
    </row>
    <row r="26" spans="1:4" ht="15" customHeight="1" x14ac:dyDescent="0.25">
      <c r="A26" s="13"/>
    </row>
    <row r="27" spans="1:4" ht="15" customHeight="1" x14ac:dyDescent="0.25"/>
    <row r="28" spans="1:4" ht="15" customHeight="1" x14ac:dyDescent="0.25"/>
    <row r="29" spans="1:4" ht="15" customHeight="1" x14ac:dyDescent="0.25"/>
    <row r="30" spans="1:4" ht="15" customHeight="1" x14ac:dyDescent="0.25"/>
    <row r="31" spans="1:4" ht="15" customHeight="1" x14ac:dyDescent="0.25"/>
  </sheetData>
  <mergeCells count="1">
    <mergeCell ref="A2:D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D30"/>
  <sheetViews>
    <sheetView workbookViewId="0">
      <selection activeCell="A5" sqref="A5:D14"/>
    </sheetView>
  </sheetViews>
  <sheetFormatPr defaultRowHeight="13.2" x14ac:dyDescent="0.25"/>
  <cols>
    <col min="1" max="1" width="10.109375" bestFit="1" customWidth="1"/>
    <col min="2" max="2" width="10" customWidth="1"/>
    <col min="3" max="3" width="57.88671875" customWidth="1"/>
    <col min="4" max="4" width="12.109375" customWidth="1"/>
  </cols>
  <sheetData>
    <row r="2" spans="1:4" ht="17.399999999999999" x14ac:dyDescent="0.3">
      <c r="A2" s="112" t="s">
        <v>18</v>
      </c>
      <c r="B2" s="112"/>
      <c r="C2" s="112"/>
      <c r="D2" s="112"/>
    </row>
    <row r="4" spans="1:4" ht="15" customHeight="1" x14ac:dyDescent="0.25">
      <c r="A4" s="4" t="s">
        <v>28</v>
      </c>
      <c r="D4" s="3">
        <v>3000</v>
      </c>
    </row>
    <row r="5" spans="1:4" ht="15" customHeight="1" x14ac:dyDescent="0.25"/>
    <row r="6" spans="1:4" ht="15" customHeight="1" x14ac:dyDescent="0.25">
      <c r="A6" s="79" t="s">
        <v>1</v>
      </c>
      <c r="B6" s="41" t="s">
        <v>2</v>
      </c>
      <c r="C6" s="41" t="s">
        <v>0</v>
      </c>
      <c r="D6" s="78" t="s">
        <v>3</v>
      </c>
    </row>
    <row r="7" spans="1:4" ht="15" customHeight="1" x14ac:dyDescent="0.25">
      <c r="A7" s="80">
        <v>45091</v>
      </c>
      <c r="B7" s="32">
        <v>275</v>
      </c>
      <c r="C7" s="10" t="s">
        <v>35</v>
      </c>
      <c r="D7" s="77">
        <f>SUM(D4-Table8[[#This Row],[£ Spent]])</f>
        <v>2725</v>
      </c>
    </row>
    <row r="8" spans="1:4" ht="15" customHeight="1" x14ac:dyDescent="0.25">
      <c r="A8" s="80">
        <v>45234</v>
      </c>
      <c r="B8" s="32">
        <v>225</v>
      </c>
      <c r="C8" s="5" t="s">
        <v>85</v>
      </c>
      <c r="D8" s="97">
        <f>SUM(D7-Table8[[#This Row],[£ Spent]])</f>
        <v>2500</v>
      </c>
    </row>
    <row r="9" spans="1:4" ht="15" customHeight="1" x14ac:dyDescent="0.25">
      <c r="A9" s="81">
        <v>45240</v>
      </c>
      <c r="B9" s="96">
        <v>1000</v>
      </c>
      <c r="C9" s="83" t="s">
        <v>113</v>
      </c>
      <c r="D9" s="97">
        <f>SUM(D8-Table8[[#This Row],[£ Spent]])</f>
        <v>1500</v>
      </c>
    </row>
    <row r="10" spans="1:4" ht="15" customHeight="1" x14ac:dyDescent="0.25">
      <c r="A10" s="80">
        <v>45247</v>
      </c>
      <c r="B10" s="45">
        <v>200</v>
      </c>
      <c r="C10" t="s">
        <v>116</v>
      </c>
      <c r="D10" s="97">
        <f>SUM(D9-Table8[[#This Row],[£ Spent]])</f>
        <v>1300</v>
      </c>
    </row>
    <row r="11" spans="1:4" ht="15" customHeight="1" x14ac:dyDescent="0.25">
      <c r="A11" s="81">
        <v>45335</v>
      </c>
      <c r="B11" s="96">
        <v>500</v>
      </c>
      <c r="C11" s="86" t="s">
        <v>153</v>
      </c>
      <c r="D11" s="87">
        <v>800</v>
      </c>
    </row>
    <row r="12" spans="1:4" ht="15" customHeight="1" x14ac:dyDescent="0.25">
      <c r="A12" s="81">
        <v>45344</v>
      </c>
      <c r="B12" s="96">
        <v>500</v>
      </c>
      <c r="C12" s="83" t="s">
        <v>35</v>
      </c>
      <c r="D12" s="96">
        <v>300</v>
      </c>
    </row>
    <row r="13" spans="1:4" ht="15" customHeight="1" x14ac:dyDescent="0.25">
      <c r="A13" s="81">
        <v>45345</v>
      </c>
      <c r="B13" s="96">
        <v>300</v>
      </c>
      <c r="C13" s="98" t="s">
        <v>164</v>
      </c>
      <c r="D13" s="82">
        <v>0</v>
      </c>
    </row>
    <row r="14" spans="1:4" ht="15" customHeight="1" x14ac:dyDescent="0.25">
      <c r="A14" s="18"/>
      <c r="B14" s="5"/>
      <c r="C14" s="5"/>
      <c r="D14" s="17"/>
    </row>
    <row r="15" spans="1:4" ht="15" customHeight="1" x14ac:dyDescent="0.25">
      <c r="A15" s="25"/>
      <c r="D15" s="3"/>
    </row>
    <row r="16" spans="1:4" ht="15" customHeight="1" x14ac:dyDescent="0.25">
      <c r="A16" s="25"/>
      <c r="D16" s="3"/>
    </row>
    <row r="17" spans="1:4" ht="15" customHeight="1" x14ac:dyDescent="0.25">
      <c r="A17" s="4" t="s">
        <v>29</v>
      </c>
      <c r="D17" s="3">
        <v>3000</v>
      </c>
    </row>
    <row r="18" spans="1:4" ht="15" customHeight="1" x14ac:dyDescent="0.25"/>
    <row r="19" spans="1:4" ht="15" customHeight="1" x14ac:dyDescent="0.25">
      <c r="A19" s="79" t="s">
        <v>1</v>
      </c>
      <c r="B19" s="41" t="s">
        <v>2</v>
      </c>
      <c r="C19" s="41" t="s">
        <v>0</v>
      </c>
      <c r="D19" s="78" t="s">
        <v>3</v>
      </c>
    </row>
    <row r="20" spans="1:4" ht="15" customHeight="1" x14ac:dyDescent="0.25">
      <c r="A20" s="80">
        <v>45090</v>
      </c>
      <c r="B20" s="17">
        <v>275</v>
      </c>
      <c r="C20" s="10" t="s">
        <v>36</v>
      </c>
      <c r="D20" s="77">
        <f>SUM(D17-Table11[[#This Row],[£ Spent]])</f>
        <v>2725</v>
      </c>
    </row>
    <row r="21" spans="1:4" ht="15" customHeight="1" x14ac:dyDescent="0.25">
      <c r="A21" s="80">
        <v>45097</v>
      </c>
      <c r="B21" s="47">
        <v>500</v>
      </c>
      <c r="C21" s="5" t="s">
        <v>38</v>
      </c>
      <c r="D21" s="97">
        <f>SUM(D20-Table11[[#This Row],[£ Spent]])</f>
        <v>2225</v>
      </c>
    </row>
    <row r="22" spans="1:4" ht="15" customHeight="1" x14ac:dyDescent="0.25">
      <c r="A22" s="81">
        <v>45093</v>
      </c>
      <c r="B22" s="82">
        <v>300</v>
      </c>
      <c r="C22" s="98" t="s">
        <v>39</v>
      </c>
      <c r="D22" s="97">
        <f>SUM(D21-Table11[[#This Row],[£ Spent]])</f>
        <v>1925</v>
      </c>
    </row>
    <row r="23" spans="1:4" ht="15" customHeight="1" x14ac:dyDescent="0.25">
      <c r="A23" s="80">
        <v>45250</v>
      </c>
      <c r="B23" s="32">
        <v>200</v>
      </c>
      <c r="C23" t="s">
        <v>116</v>
      </c>
      <c r="D23" s="97">
        <f>SUM(D22-Table11[[#This Row],[£ Spent]])</f>
        <v>1725</v>
      </c>
    </row>
    <row r="24" spans="1:4" ht="15" customHeight="1" x14ac:dyDescent="0.25">
      <c r="A24" s="81">
        <v>45335</v>
      </c>
      <c r="B24" s="82">
        <v>400</v>
      </c>
      <c r="C24" s="86" t="s">
        <v>152</v>
      </c>
      <c r="D24" s="87">
        <v>1325</v>
      </c>
    </row>
    <row r="25" spans="1:4" ht="15" customHeight="1" x14ac:dyDescent="0.25">
      <c r="A25" s="81">
        <v>45344</v>
      </c>
      <c r="B25" s="82">
        <v>325</v>
      </c>
      <c r="C25" s="83" t="s">
        <v>161</v>
      </c>
      <c r="D25" s="87">
        <v>1000</v>
      </c>
    </row>
    <row r="26" spans="1:4" ht="15" customHeight="1" x14ac:dyDescent="0.25">
      <c r="A26" s="13"/>
      <c r="B26" s="59"/>
      <c r="C26" s="21"/>
      <c r="D26" s="34"/>
    </row>
    <row r="27" spans="1:4" ht="15" customHeight="1" x14ac:dyDescent="0.25">
      <c r="A27" s="6"/>
      <c r="B27" s="17"/>
      <c r="C27" s="33"/>
      <c r="D27" s="32"/>
    </row>
    <row r="28" spans="1:4" ht="15" customHeight="1" x14ac:dyDescent="0.25"/>
    <row r="29" spans="1:4" ht="15" customHeight="1" x14ac:dyDescent="0.25">
      <c r="C29" s="9" t="s">
        <v>20</v>
      </c>
    </row>
    <row r="30" spans="1:4" ht="15" customHeight="1" x14ac:dyDescent="0.25"/>
  </sheetData>
  <mergeCells count="1">
    <mergeCell ref="A2:D2"/>
  </mergeCells>
  <phoneticPr fontId="0" type="noConversion"/>
  <pageMargins left="0.75" right="0.75" top="1" bottom="1" header="0.5" footer="0.5"/>
  <pageSetup paperSize="9" orientation="portrait" r:id="rId1"/>
  <headerFooter alignWithMargins="0"/>
  <tableParts count="2"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H32"/>
  <sheetViews>
    <sheetView workbookViewId="0">
      <selection activeCell="A6" sqref="A6:D14"/>
    </sheetView>
  </sheetViews>
  <sheetFormatPr defaultRowHeight="13.2" x14ac:dyDescent="0.25"/>
  <cols>
    <col min="2" max="2" width="10" customWidth="1"/>
    <col min="3" max="3" width="62.88671875" customWidth="1"/>
    <col min="4" max="4" width="12.109375" customWidth="1"/>
  </cols>
  <sheetData>
    <row r="2" spans="1:8" ht="17.399999999999999" x14ac:dyDescent="0.3">
      <c r="A2" s="112" t="s">
        <v>19</v>
      </c>
      <c r="B2" s="112"/>
      <c r="C2" s="112"/>
      <c r="D2" s="112"/>
    </row>
    <row r="3" spans="1:8" x14ac:dyDescent="0.25">
      <c r="C3" s="1"/>
    </row>
    <row r="5" spans="1:8" ht="15" customHeight="1" x14ac:dyDescent="0.25">
      <c r="A5" s="4" t="s">
        <v>5</v>
      </c>
      <c r="D5" s="3">
        <v>3000</v>
      </c>
      <c r="H5" s="1"/>
    </row>
    <row r="6" spans="1:8" ht="15" customHeight="1" x14ac:dyDescent="0.25"/>
    <row r="7" spans="1:8" ht="15" customHeight="1" x14ac:dyDescent="0.25">
      <c r="A7" s="91" t="s">
        <v>1</v>
      </c>
      <c r="B7" s="103" t="s">
        <v>31</v>
      </c>
      <c r="C7" s="41" t="s">
        <v>0</v>
      </c>
      <c r="D7" s="78" t="s">
        <v>3</v>
      </c>
    </row>
    <row r="8" spans="1:8" ht="15" customHeight="1" x14ac:dyDescent="0.25">
      <c r="A8" s="99">
        <v>45197</v>
      </c>
      <c r="B8" s="53">
        <v>185</v>
      </c>
      <c r="C8" s="8" t="s">
        <v>71</v>
      </c>
      <c r="D8" s="100">
        <f>SUM(D5-Table13[[#This Row],[Spend]])</f>
        <v>2815</v>
      </c>
    </row>
    <row r="9" spans="1:8" ht="15" customHeight="1" x14ac:dyDescent="0.25">
      <c r="A9" s="99">
        <v>45229</v>
      </c>
      <c r="B9" s="53">
        <v>1000</v>
      </c>
      <c r="C9" s="8" t="s">
        <v>99</v>
      </c>
      <c r="D9" s="100">
        <f>SUM(D8-Table13[[#This Row],[Spend]])</f>
        <v>1815</v>
      </c>
    </row>
    <row r="10" spans="1:8" ht="15" customHeight="1" x14ac:dyDescent="0.25">
      <c r="A10" s="88">
        <v>45238</v>
      </c>
      <c r="B10" s="101">
        <v>500</v>
      </c>
      <c r="C10" s="102" t="s">
        <v>112</v>
      </c>
      <c r="D10" s="100">
        <f>SUM(D9-Table13[[#This Row],[Spend]])</f>
        <v>1315</v>
      </c>
    </row>
    <row r="11" spans="1:8" ht="15" customHeight="1" x14ac:dyDescent="0.25">
      <c r="A11" s="99">
        <v>45247</v>
      </c>
      <c r="B11" s="53">
        <v>300</v>
      </c>
      <c r="C11" t="s">
        <v>116</v>
      </c>
      <c r="D11" s="100">
        <f>SUM(D10-Table13[[#This Row],[Spend]])</f>
        <v>1015</v>
      </c>
    </row>
    <row r="12" spans="1:8" ht="15" customHeight="1" x14ac:dyDescent="0.25">
      <c r="A12" s="88">
        <v>45281</v>
      </c>
      <c r="B12" s="101">
        <v>490.84</v>
      </c>
      <c r="C12" s="74" t="s">
        <v>129</v>
      </c>
      <c r="D12" s="111">
        <v>524.16</v>
      </c>
    </row>
    <row r="13" spans="1:8" ht="15" customHeight="1" x14ac:dyDescent="0.25">
      <c r="A13" s="88">
        <v>45304</v>
      </c>
      <c r="B13" s="101">
        <v>500</v>
      </c>
      <c r="C13" s="19" t="s">
        <v>138</v>
      </c>
      <c r="D13" s="111">
        <v>24.16</v>
      </c>
    </row>
    <row r="14" spans="1:8" ht="15" customHeight="1" x14ac:dyDescent="0.25">
      <c r="A14" s="6"/>
      <c r="B14" s="64"/>
      <c r="C14" s="8"/>
      <c r="D14" s="64"/>
    </row>
    <row r="15" spans="1:8" ht="15" customHeight="1" x14ac:dyDescent="0.25">
      <c r="A15" s="13"/>
      <c r="B15" s="34"/>
      <c r="C15" s="66"/>
      <c r="D15" s="63"/>
    </row>
    <row r="16" spans="1:8" ht="15" customHeight="1" x14ac:dyDescent="0.25">
      <c r="A16" s="13"/>
      <c r="B16" s="65"/>
      <c r="C16" s="35"/>
      <c r="D16" s="36"/>
    </row>
    <row r="18" spans="1:4" ht="15" customHeight="1" x14ac:dyDescent="0.25">
      <c r="A18" s="13"/>
      <c r="B18" s="23"/>
      <c r="C18" s="35"/>
      <c r="D18" s="36"/>
    </row>
    <row r="19" spans="1:4" ht="15" customHeight="1" x14ac:dyDescent="0.25">
      <c r="A19" s="13"/>
      <c r="B19" s="23"/>
      <c r="C19" s="24"/>
    </row>
    <row r="20" spans="1:4" ht="15" customHeight="1" x14ac:dyDescent="0.25">
      <c r="A20" s="4" t="s">
        <v>72</v>
      </c>
      <c r="D20" s="3">
        <v>3000</v>
      </c>
    </row>
    <row r="21" spans="1:4" ht="15" customHeight="1" x14ac:dyDescent="0.25"/>
    <row r="22" spans="1:4" ht="15" customHeight="1" x14ac:dyDescent="0.25">
      <c r="A22" s="79" t="s">
        <v>1</v>
      </c>
      <c r="B22" s="41" t="s">
        <v>2</v>
      </c>
      <c r="C22" s="41" t="s">
        <v>0</v>
      </c>
      <c r="D22" s="78" t="s">
        <v>3</v>
      </c>
    </row>
    <row r="23" spans="1:4" ht="15" customHeight="1" x14ac:dyDescent="0.25">
      <c r="A23" s="88">
        <v>45156</v>
      </c>
      <c r="B23" s="42">
        <v>185</v>
      </c>
      <c r="C23" s="19" t="s">
        <v>71</v>
      </c>
      <c r="D23" s="89">
        <f>SUM(D20-Table4[[#This Row],[£ Spent]])</f>
        <v>2815</v>
      </c>
    </row>
    <row r="24" spans="1:4" ht="15" customHeight="1" x14ac:dyDescent="0.25">
      <c r="A24" s="80">
        <v>45190</v>
      </c>
      <c r="B24" s="17">
        <v>500</v>
      </c>
      <c r="C24" s="5" t="s">
        <v>92</v>
      </c>
      <c r="D24" s="77">
        <f>SUM(D23-Table4[[#This Row],[£ Spent]])</f>
        <v>2315</v>
      </c>
    </row>
    <row r="25" spans="1:4" ht="15" customHeight="1" x14ac:dyDescent="0.25">
      <c r="A25" s="80">
        <v>45230</v>
      </c>
      <c r="B25" s="17">
        <v>500</v>
      </c>
      <c r="C25" t="s">
        <v>107</v>
      </c>
      <c r="D25" s="77">
        <f>SUM(D24-Table4[[#This Row],[£ Spent]])</f>
        <v>1815</v>
      </c>
    </row>
    <row r="26" spans="1:4" ht="15" customHeight="1" x14ac:dyDescent="0.25">
      <c r="A26" s="90">
        <v>45245</v>
      </c>
      <c r="B26" s="48">
        <v>1000</v>
      </c>
      <c r="C26" t="s">
        <v>117</v>
      </c>
      <c r="D26" s="77">
        <f>SUM(D25-Table4[[#This Row],[£ Spent]])</f>
        <v>815</v>
      </c>
    </row>
    <row r="27" spans="1:4" ht="15" customHeight="1" x14ac:dyDescent="0.25">
      <c r="A27" s="6">
        <v>45249</v>
      </c>
      <c r="B27" s="5">
        <v>300</v>
      </c>
      <c r="C27" t="s">
        <v>116</v>
      </c>
      <c r="D27" s="77">
        <f>SUM(D26-Table4[[#This Row],[£ Spent]])</f>
        <v>515</v>
      </c>
    </row>
    <row r="28" spans="1:4" ht="15" customHeight="1" x14ac:dyDescent="0.25">
      <c r="A28" s="13">
        <v>45302</v>
      </c>
      <c r="B28" s="48">
        <v>515</v>
      </c>
      <c r="C28" t="s">
        <v>71</v>
      </c>
      <c r="D28" s="84">
        <v>0</v>
      </c>
    </row>
    <row r="29" spans="1:4" ht="15" customHeight="1" x14ac:dyDescent="0.25"/>
    <row r="30" spans="1:4" ht="15" customHeight="1" x14ac:dyDescent="0.25"/>
    <row r="31" spans="1:4" ht="15" customHeight="1" x14ac:dyDescent="0.25"/>
    <row r="32" spans="1:4" ht="15" customHeight="1" x14ac:dyDescent="0.25"/>
  </sheetData>
  <mergeCells count="1">
    <mergeCell ref="A2:D2"/>
  </mergeCells>
  <phoneticPr fontId="0" type="noConversion"/>
  <pageMargins left="0.75" right="0.75" top="1" bottom="1" header="0.5" footer="0.5"/>
  <pageSetup paperSize="9" orientation="portrait" r:id="rId1"/>
  <headerFooter alignWithMargins="0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BROADMEAD</vt:lpstr>
      <vt:lpstr>CHERITON</vt:lpstr>
      <vt:lpstr>EAST FOLKESTONE</vt:lpstr>
      <vt:lpstr>FOLKESTONE CENTRAL</vt:lpstr>
      <vt:lpstr>FOLKESTONE HARBOUR</vt:lpstr>
      <vt:lpstr>HYTHE</vt:lpstr>
      <vt:lpstr>HYTHE RURAL</vt:lpstr>
      <vt:lpstr>NEW ROMNEY</vt:lpstr>
      <vt:lpstr>NORTH DOWNS EAST</vt:lpstr>
      <vt:lpstr>NORTH DOWNS WEST</vt:lpstr>
      <vt:lpstr>ROMNEY MARSH</vt:lpstr>
      <vt:lpstr>SANDGATE &amp; WF</vt:lpstr>
      <vt:lpstr>WALLAND &amp; DENGE</vt:lpstr>
    </vt:vector>
  </TitlesOfParts>
  <Company>sdc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sdc</dc:creator>
  <cp:lastModifiedBy>Lewis, Sue</cp:lastModifiedBy>
  <dcterms:created xsi:type="dcterms:W3CDTF">2013-05-02T13:02:07Z</dcterms:created>
  <dcterms:modified xsi:type="dcterms:W3CDTF">2024-03-20T11:10:49Z</dcterms:modified>
</cp:coreProperties>
</file>